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B7148A2A-B572-4DCF-80CF-4346956FBC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List1!$B$2:$N$689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6" i="1" l="1"/>
  <c r="I656" i="1" s="1"/>
  <c r="K656" i="1" s="1"/>
  <c r="M656" i="1" s="1"/>
  <c r="I495" i="1"/>
  <c r="M495" i="1" s="1"/>
  <c r="M383" i="1"/>
  <c r="M387" i="1"/>
  <c r="M391" i="1"/>
  <c r="M399" i="1"/>
  <c r="M403" i="1"/>
  <c r="M407" i="1"/>
  <c r="M411" i="1"/>
  <c r="M415" i="1"/>
  <c r="M419" i="1"/>
  <c r="M423" i="1"/>
  <c r="M427" i="1"/>
  <c r="M431" i="1"/>
  <c r="M435" i="1"/>
  <c r="M471" i="1"/>
  <c r="M467" i="1"/>
  <c r="M463" i="1"/>
  <c r="M459" i="1"/>
  <c r="M455" i="1"/>
  <c r="M451" i="1"/>
  <c r="M447" i="1"/>
  <c r="M443" i="1"/>
  <c r="M439" i="1"/>
  <c r="M379" i="1"/>
  <c r="M375" i="1"/>
  <c r="M371" i="1"/>
  <c r="M367" i="1"/>
  <c r="M363" i="1"/>
  <c r="M359" i="1"/>
  <c r="M355" i="1"/>
  <c r="M351" i="1"/>
  <c r="M347" i="1"/>
  <c r="M343" i="1"/>
  <c r="M339" i="1"/>
  <c r="M335" i="1"/>
  <c r="M331" i="1"/>
  <c r="M323" i="1"/>
  <c r="M319" i="1"/>
  <c r="M327" i="1"/>
  <c r="M315" i="1"/>
  <c r="M311" i="1"/>
  <c r="M307" i="1"/>
  <c r="M303" i="1"/>
  <c r="M299" i="1"/>
  <c r="M295" i="1"/>
  <c r="M291" i="1"/>
  <c r="M279" i="1"/>
  <c r="M287" i="1"/>
  <c r="M283" i="1"/>
  <c r="M271" i="1"/>
  <c r="M267" i="1"/>
  <c r="M263" i="1"/>
  <c r="M255" i="1"/>
  <c r="M275" i="1"/>
  <c r="M251" i="1"/>
  <c r="I603" i="1"/>
  <c r="I649" i="1" l="1"/>
  <c r="M649" i="1" s="1"/>
  <c r="I650" i="1"/>
  <c r="M650" i="1" s="1"/>
  <c r="I648" i="1"/>
  <c r="M648" i="1" s="1"/>
  <c r="I567" i="1"/>
  <c r="M567" i="1" s="1"/>
  <c r="I566" i="1"/>
  <c r="M566" i="1" s="1"/>
  <c r="I565" i="1"/>
  <c r="M565" i="1" s="1"/>
  <c r="I564" i="1"/>
  <c r="M564" i="1" s="1"/>
  <c r="I563" i="1"/>
  <c r="M563" i="1" s="1"/>
  <c r="I558" i="1"/>
  <c r="M558" i="1" s="1"/>
  <c r="I559" i="1"/>
  <c r="M559" i="1" s="1"/>
  <c r="I560" i="1"/>
  <c r="M560" i="1" s="1"/>
  <c r="I561" i="1"/>
  <c r="M561" i="1" s="1"/>
  <c r="I557" i="1"/>
  <c r="M557" i="1" s="1"/>
  <c r="I646" i="1"/>
  <c r="M646" i="1" s="1"/>
  <c r="I645" i="1"/>
  <c r="M645" i="1" s="1"/>
  <c r="I644" i="1"/>
  <c r="M644" i="1" s="1"/>
  <c r="I643" i="1"/>
  <c r="M643" i="1" s="1"/>
  <c r="I642" i="1"/>
  <c r="M642" i="1" s="1"/>
  <c r="I641" i="1"/>
  <c r="M641" i="1" s="1"/>
  <c r="I640" i="1"/>
  <c r="M640" i="1" s="1"/>
  <c r="I639" i="1"/>
  <c r="M639" i="1" s="1"/>
  <c r="I638" i="1"/>
  <c r="M638" i="1" s="1"/>
  <c r="I637" i="1"/>
  <c r="M637" i="1" s="1"/>
  <c r="I636" i="1"/>
  <c r="M636" i="1" s="1"/>
  <c r="I635" i="1"/>
  <c r="M635" i="1" s="1"/>
  <c r="I634" i="1"/>
  <c r="M634" i="1" s="1"/>
  <c r="I633" i="1"/>
  <c r="M633" i="1" s="1"/>
  <c r="I632" i="1"/>
  <c r="M632" i="1" s="1"/>
  <c r="I631" i="1"/>
  <c r="M631" i="1" s="1"/>
  <c r="I630" i="1"/>
  <c r="M630" i="1" s="1"/>
  <c r="I629" i="1"/>
  <c r="M629" i="1" s="1"/>
  <c r="I628" i="1"/>
  <c r="M628" i="1" s="1"/>
  <c r="M651" i="1" l="1"/>
  <c r="M562" i="1"/>
  <c r="M568" i="1"/>
  <c r="H538" i="1" l="1"/>
  <c r="I538" i="1" s="1"/>
  <c r="K538" i="1" s="1"/>
  <c r="M538" i="1" s="1"/>
  <c r="H545" i="1"/>
  <c r="I545" i="1" s="1"/>
  <c r="K545" i="1" s="1"/>
  <c r="M545" i="1" s="1"/>
  <c r="I579" i="1"/>
  <c r="K579" i="1" s="1"/>
  <c r="M579" i="1" s="1"/>
  <c r="I578" i="1"/>
  <c r="K578" i="1" s="1"/>
  <c r="M578" i="1" s="1"/>
  <c r="I577" i="1"/>
  <c r="K577" i="1" s="1"/>
  <c r="M577" i="1" s="1"/>
  <c r="I576" i="1"/>
  <c r="K576" i="1" s="1"/>
  <c r="M576" i="1" s="1"/>
  <c r="I552" i="1"/>
  <c r="K552" i="1" s="1"/>
  <c r="I551" i="1"/>
  <c r="K551" i="1" s="1"/>
  <c r="M551" i="1" s="1"/>
  <c r="I550" i="1"/>
  <c r="K550" i="1" s="1"/>
  <c r="M550" i="1" s="1"/>
  <c r="I549" i="1"/>
  <c r="K549" i="1" s="1"/>
  <c r="M549" i="1" s="1"/>
  <c r="I544" i="1"/>
  <c r="K544" i="1" s="1"/>
  <c r="I543" i="1"/>
  <c r="K543" i="1" s="1"/>
  <c r="M543" i="1" s="1"/>
  <c r="I542" i="1"/>
  <c r="K542" i="1" s="1"/>
  <c r="M542" i="1" s="1"/>
  <c r="I541" i="1"/>
  <c r="K541" i="1" s="1"/>
  <c r="M541" i="1" s="1"/>
  <c r="I537" i="1"/>
  <c r="K537" i="1" s="1"/>
  <c r="I536" i="1"/>
  <c r="K536" i="1" s="1"/>
  <c r="M536" i="1" s="1"/>
  <c r="I535" i="1"/>
  <c r="K535" i="1" s="1"/>
  <c r="M535" i="1" s="1"/>
  <c r="I534" i="1"/>
  <c r="K534" i="1" s="1"/>
  <c r="M534" i="1" s="1"/>
  <c r="I530" i="1"/>
  <c r="K530" i="1" s="1"/>
  <c r="I529" i="1"/>
  <c r="K529" i="1" s="1"/>
  <c r="M529" i="1" s="1"/>
  <c r="I528" i="1"/>
  <c r="K528" i="1" s="1"/>
  <c r="M528" i="1" s="1"/>
  <c r="I527" i="1"/>
  <c r="K527" i="1" s="1"/>
  <c r="M527" i="1" s="1"/>
  <c r="Z605" i="1"/>
  <c r="I508" i="1" s="1"/>
  <c r="M508" i="1" s="1"/>
  <c r="Z602" i="1"/>
  <c r="Z601" i="1"/>
  <c r="H600" i="1"/>
  <c r="K603" i="1"/>
  <c r="M603" i="1" s="1"/>
  <c r="I602" i="1"/>
  <c r="K602" i="1" s="1"/>
  <c r="M602" i="1" s="1"/>
  <c r="I601" i="1"/>
  <c r="K601" i="1" s="1"/>
  <c r="I600" i="1"/>
  <c r="K600" i="1" s="1"/>
  <c r="M600" i="1" s="1"/>
  <c r="Z680" i="1"/>
  <c r="Z681" i="1"/>
  <c r="Z682" i="1"/>
  <c r="Z683" i="1"/>
  <c r="Z684" i="1"/>
  <c r="Z685" i="1"/>
  <c r="Y690" i="1"/>
  <c r="Y691" i="1"/>
  <c r="Y692" i="1"/>
  <c r="Y665" i="1"/>
  <c r="Y666" i="1"/>
  <c r="Y667" i="1"/>
  <c r="W672" i="1"/>
  <c r="W673" i="1"/>
  <c r="Z625" i="1"/>
  <c r="K669" i="1"/>
  <c r="M669" i="1" s="1"/>
  <c r="Z621" i="1"/>
  <c r="Z622" i="1"/>
  <c r="Z623" i="1"/>
  <c r="Z624" i="1"/>
  <c r="Y639" i="1"/>
  <c r="Y640" i="1"/>
  <c r="K670" i="1"/>
  <c r="M670" i="1" s="1"/>
  <c r="Y638" i="1"/>
  <c r="K212" i="1"/>
  <c r="M212" i="1" s="1"/>
  <c r="K211" i="1"/>
  <c r="M211" i="1" s="1"/>
  <c r="K210" i="1"/>
  <c r="M210" i="1" s="1"/>
  <c r="K209" i="1"/>
  <c r="M209" i="1" s="1"/>
  <c r="K206" i="1"/>
  <c r="M206" i="1" s="1"/>
  <c r="K205" i="1"/>
  <c r="M205" i="1" s="1"/>
  <c r="K204" i="1"/>
  <c r="M204" i="1" s="1"/>
  <c r="K203" i="1"/>
  <c r="M203" i="1" s="1"/>
  <c r="K200" i="1"/>
  <c r="M200" i="1" s="1"/>
  <c r="K199" i="1"/>
  <c r="M199" i="1" s="1"/>
  <c r="K198" i="1"/>
  <c r="M198" i="1" s="1"/>
  <c r="K197" i="1"/>
  <c r="M197" i="1" s="1"/>
  <c r="K194" i="1"/>
  <c r="M194" i="1" s="1"/>
  <c r="K193" i="1"/>
  <c r="K192" i="1"/>
  <c r="M192" i="1" s="1"/>
  <c r="K191" i="1"/>
  <c r="M191" i="1" s="1"/>
  <c r="K164" i="1"/>
  <c r="M164" i="1" s="1"/>
  <c r="K163" i="1"/>
  <c r="M163" i="1" s="1"/>
  <c r="K162" i="1"/>
  <c r="M162" i="1" s="1"/>
  <c r="K161" i="1"/>
  <c r="M161" i="1" s="1"/>
  <c r="Y239" i="1"/>
  <c r="Y238" i="1"/>
  <c r="M680" i="1"/>
  <c r="M681" i="1"/>
  <c r="H679" i="1"/>
  <c r="I237" i="1"/>
  <c r="K237" i="1" s="1"/>
  <c r="M237" i="1" s="1"/>
  <c r="H237" i="1"/>
  <c r="I239" i="1"/>
  <c r="K239" i="1" s="1"/>
  <c r="M239" i="1" s="1"/>
  <c r="I238" i="1"/>
  <c r="K238" i="1" s="1"/>
  <c r="M238" i="1" s="1"/>
  <c r="I229" i="1"/>
  <c r="K229" i="1" s="1"/>
  <c r="M229" i="1" s="1"/>
  <c r="H229" i="1"/>
  <c r="I231" i="1"/>
  <c r="K231" i="1" s="1"/>
  <c r="M231" i="1" s="1"/>
  <c r="I230" i="1"/>
  <c r="K230" i="1" s="1"/>
  <c r="M230" i="1" s="1"/>
  <c r="I214" i="1"/>
  <c r="K214" i="1" s="1"/>
  <c r="H214" i="1"/>
  <c r="I216" i="1"/>
  <c r="K216" i="1" s="1"/>
  <c r="M216" i="1" s="1"/>
  <c r="I215" i="1"/>
  <c r="K215" i="1" s="1"/>
  <c r="M215" i="1" s="1"/>
  <c r="I166" i="1"/>
  <c r="K166" i="1" s="1"/>
  <c r="M166" i="1" s="1"/>
  <c r="H166" i="1"/>
  <c r="I168" i="1"/>
  <c r="K168" i="1" s="1"/>
  <c r="M168" i="1" s="1"/>
  <c r="I167" i="1"/>
  <c r="K167" i="1" s="1"/>
  <c r="M167" i="1" s="1"/>
  <c r="I592" i="1"/>
  <c r="K592" i="1" s="1"/>
  <c r="M592" i="1" s="1"/>
  <c r="H592" i="1"/>
  <c r="I594" i="1"/>
  <c r="K594" i="1" s="1"/>
  <c r="M594" i="1" s="1"/>
  <c r="I593" i="1"/>
  <c r="K593" i="1" s="1"/>
  <c r="H585" i="1"/>
  <c r="H570" i="1"/>
  <c r="H514" i="1"/>
  <c r="H671" i="1"/>
  <c r="I585" i="1"/>
  <c r="K585" i="1" s="1"/>
  <c r="M585" i="1" s="1"/>
  <c r="I570" i="1"/>
  <c r="K570" i="1" s="1"/>
  <c r="W515" i="1"/>
  <c r="I514" i="1"/>
  <c r="K514" i="1" s="1"/>
  <c r="M514" i="1" s="1"/>
  <c r="I587" i="1"/>
  <c r="K587" i="1" s="1"/>
  <c r="I586" i="1"/>
  <c r="K586" i="1" s="1"/>
  <c r="M586" i="1" s="1"/>
  <c r="I572" i="1"/>
  <c r="K572" i="1" s="1"/>
  <c r="M572" i="1" s="1"/>
  <c r="I571" i="1"/>
  <c r="K571" i="1" s="1"/>
  <c r="M571" i="1" s="1"/>
  <c r="W520" i="1"/>
  <c r="W518" i="1"/>
  <c r="I516" i="1"/>
  <c r="K516" i="1" s="1"/>
  <c r="M516" i="1" s="1"/>
  <c r="I515" i="1"/>
  <c r="K515" i="1" s="1"/>
  <c r="K684" i="1"/>
  <c r="M684" i="1" s="1"/>
  <c r="W654" i="1"/>
  <c r="I677" i="1"/>
  <c r="K677" i="1" s="1"/>
  <c r="M677" i="1" s="1"/>
  <c r="I676" i="1"/>
  <c r="K676" i="1" s="1"/>
  <c r="M676" i="1" s="1"/>
  <c r="H675" i="1"/>
  <c r="I672" i="1"/>
  <c r="K672" i="1" s="1"/>
  <c r="M672" i="1" s="1"/>
  <c r="W647" i="1"/>
  <c r="I671" i="1" s="1"/>
  <c r="K671" i="1" s="1"/>
  <c r="M671" i="1" s="1"/>
  <c r="I673" i="1"/>
  <c r="K673" i="1" s="1"/>
  <c r="M673" i="1" s="1"/>
  <c r="I525" i="1"/>
  <c r="M525" i="1" s="1"/>
  <c r="I524" i="1"/>
  <c r="M524" i="1" s="1"/>
  <c r="I521" i="1"/>
  <c r="M521" i="1" s="1"/>
  <c r="I520" i="1"/>
  <c r="M520" i="1" s="1"/>
  <c r="I186" i="1"/>
  <c r="K186" i="1" s="1"/>
  <c r="I185" i="1"/>
  <c r="K185" i="1" s="1"/>
  <c r="M185" i="1" s="1"/>
  <c r="I182" i="1"/>
  <c r="K182" i="1" s="1"/>
  <c r="I181" i="1"/>
  <c r="K181" i="1" s="1"/>
  <c r="M181" i="1" s="1"/>
  <c r="I224" i="1"/>
  <c r="K224" i="1" s="1"/>
  <c r="M224" i="1" s="1"/>
  <c r="I223" i="1"/>
  <c r="K223" i="1" s="1"/>
  <c r="M223" i="1" s="1"/>
  <c r="I222" i="1"/>
  <c r="K222" i="1" s="1"/>
  <c r="M222" i="1" s="1"/>
  <c r="I221" i="1"/>
  <c r="K221" i="1" s="1"/>
  <c r="M221" i="1" s="1"/>
  <c r="W225" i="1"/>
  <c r="Y225" i="1" s="1"/>
  <c r="W224" i="1"/>
  <c r="Y224" i="1" s="1"/>
  <c r="W180" i="1"/>
  <c r="Y221" i="1" s="1"/>
  <c r="H532" i="1" s="1"/>
  <c r="I532" i="1" s="1"/>
  <c r="K532" i="1" s="1"/>
  <c r="M532" i="1" s="1"/>
  <c r="W174" i="1"/>
  <c r="W175" i="1"/>
  <c r="I173" i="1"/>
  <c r="K173" i="1" s="1"/>
  <c r="M173" i="1" s="1"/>
  <c r="I176" i="1"/>
  <c r="K176" i="1" s="1"/>
  <c r="M176" i="1" s="1"/>
  <c r="I175" i="1"/>
  <c r="K175" i="1" s="1"/>
  <c r="M175" i="1" s="1"/>
  <c r="I174" i="1"/>
  <c r="K174" i="1" s="1"/>
  <c r="M174" i="1" s="1"/>
  <c r="K471" i="1"/>
  <c r="K470" i="1"/>
  <c r="I470" i="1"/>
  <c r="M470" i="1" s="1"/>
  <c r="I469" i="1"/>
  <c r="K469" i="1" s="1"/>
  <c r="J25" i="1"/>
  <c r="J29" i="1"/>
  <c r="J43" i="1"/>
  <c r="J52" i="1"/>
  <c r="J62" i="1"/>
  <c r="J68" i="1"/>
  <c r="J83" i="1"/>
  <c r="J87" i="1"/>
  <c r="J100" i="1"/>
  <c r="J104" i="1"/>
  <c r="J117" i="1"/>
  <c r="J121" i="1"/>
  <c r="J134" i="1"/>
  <c r="I134" i="1" s="1"/>
  <c r="K134" i="1" s="1"/>
  <c r="M134" i="1" s="1"/>
  <c r="J138" i="1"/>
  <c r="J153" i="1"/>
  <c r="J157" i="1"/>
  <c r="J486" i="1"/>
  <c r="J490" i="1"/>
  <c r="J506" i="1"/>
  <c r="J511" i="1"/>
  <c r="J663" i="1"/>
  <c r="K467" i="1"/>
  <c r="K466" i="1"/>
  <c r="I466" i="1"/>
  <c r="M466" i="1" s="1"/>
  <c r="I465" i="1"/>
  <c r="K465" i="1" s="1"/>
  <c r="M465" i="1" s="1"/>
  <c r="K463" i="1"/>
  <c r="K462" i="1"/>
  <c r="I462" i="1"/>
  <c r="M462" i="1" s="1"/>
  <c r="I461" i="1"/>
  <c r="K461" i="1" s="1"/>
  <c r="M461" i="1" s="1"/>
  <c r="K459" i="1"/>
  <c r="K458" i="1"/>
  <c r="I458" i="1"/>
  <c r="M458" i="1" s="1"/>
  <c r="I457" i="1"/>
  <c r="K457" i="1" s="1"/>
  <c r="K455" i="1"/>
  <c r="K454" i="1"/>
  <c r="I454" i="1"/>
  <c r="M454" i="1" s="1"/>
  <c r="I453" i="1"/>
  <c r="K453" i="1" s="1"/>
  <c r="K451" i="1"/>
  <c r="K450" i="1"/>
  <c r="I450" i="1"/>
  <c r="M450" i="1" s="1"/>
  <c r="I449" i="1"/>
  <c r="K449" i="1" s="1"/>
  <c r="K447" i="1"/>
  <c r="K446" i="1"/>
  <c r="I446" i="1"/>
  <c r="M446" i="1" s="1"/>
  <c r="I445" i="1"/>
  <c r="K445" i="1" s="1"/>
  <c r="K443" i="1"/>
  <c r="K442" i="1"/>
  <c r="I442" i="1"/>
  <c r="M442" i="1" s="1"/>
  <c r="I441" i="1"/>
  <c r="K441" i="1" s="1"/>
  <c r="K439" i="1"/>
  <c r="K438" i="1"/>
  <c r="I438" i="1"/>
  <c r="M438" i="1" s="1"/>
  <c r="I437" i="1"/>
  <c r="K437" i="1" s="1"/>
  <c r="K435" i="1"/>
  <c r="K434" i="1"/>
  <c r="I434" i="1"/>
  <c r="M434" i="1" s="1"/>
  <c r="I433" i="1"/>
  <c r="K433" i="1" s="1"/>
  <c r="M433" i="1" s="1"/>
  <c r="K431" i="1"/>
  <c r="K430" i="1"/>
  <c r="I430" i="1"/>
  <c r="M430" i="1" s="1"/>
  <c r="I429" i="1"/>
  <c r="K429" i="1" s="1"/>
  <c r="M429" i="1" s="1"/>
  <c r="K427" i="1"/>
  <c r="K426" i="1"/>
  <c r="I426" i="1"/>
  <c r="M426" i="1" s="1"/>
  <c r="I425" i="1"/>
  <c r="K425" i="1" s="1"/>
  <c r="M425" i="1" s="1"/>
  <c r="K423" i="1"/>
  <c r="K422" i="1"/>
  <c r="I422" i="1"/>
  <c r="M422" i="1" s="1"/>
  <c r="I421" i="1"/>
  <c r="K421" i="1" s="1"/>
  <c r="K419" i="1"/>
  <c r="K418" i="1"/>
  <c r="I418" i="1"/>
  <c r="M418" i="1" s="1"/>
  <c r="I417" i="1"/>
  <c r="K417" i="1" s="1"/>
  <c r="K415" i="1"/>
  <c r="K414" i="1"/>
  <c r="I414" i="1"/>
  <c r="M414" i="1" s="1"/>
  <c r="I413" i="1"/>
  <c r="K413" i="1" s="1"/>
  <c r="M413" i="1" s="1"/>
  <c r="K411" i="1"/>
  <c r="K410" i="1"/>
  <c r="I410" i="1"/>
  <c r="M410" i="1" s="1"/>
  <c r="I409" i="1"/>
  <c r="K409" i="1" s="1"/>
  <c r="K407" i="1"/>
  <c r="K406" i="1"/>
  <c r="I406" i="1"/>
  <c r="M406" i="1" s="1"/>
  <c r="I405" i="1"/>
  <c r="K405" i="1" s="1"/>
  <c r="K403" i="1"/>
  <c r="K402" i="1"/>
  <c r="I402" i="1"/>
  <c r="M402" i="1" s="1"/>
  <c r="I401" i="1"/>
  <c r="K401" i="1" s="1"/>
  <c r="K399" i="1"/>
  <c r="K398" i="1"/>
  <c r="I398" i="1"/>
  <c r="M398" i="1" s="1"/>
  <c r="I397" i="1"/>
  <c r="K397" i="1" s="1"/>
  <c r="M397" i="1" s="1"/>
  <c r="K395" i="1"/>
  <c r="M395" i="1" s="1"/>
  <c r="K394" i="1"/>
  <c r="M394" i="1" s="1"/>
  <c r="I394" i="1"/>
  <c r="I393" i="1"/>
  <c r="K393" i="1" s="1"/>
  <c r="M393" i="1" s="1"/>
  <c r="K391" i="1"/>
  <c r="K390" i="1"/>
  <c r="I390" i="1"/>
  <c r="M390" i="1" s="1"/>
  <c r="I389" i="1"/>
  <c r="K389" i="1" s="1"/>
  <c r="M389" i="1" s="1"/>
  <c r="K387" i="1"/>
  <c r="K386" i="1"/>
  <c r="I386" i="1"/>
  <c r="M386" i="1" s="1"/>
  <c r="I385" i="1"/>
  <c r="K385" i="1" s="1"/>
  <c r="K383" i="1"/>
  <c r="K382" i="1"/>
  <c r="I382" i="1"/>
  <c r="M382" i="1" s="1"/>
  <c r="I381" i="1"/>
  <c r="K381" i="1" s="1"/>
  <c r="M381" i="1" s="1"/>
  <c r="K379" i="1"/>
  <c r="K378" i="1"/>
  <c r="I378" i="1"/>
  <c r="M378" i="1" s="1"/>
  <c r="I377" i="1"/>
  <c r="K377" i="1" s="1"/>
  <c r="M377" i="1" s="1"/>
  <c r="K375" i="1"/>
  <c r="K374" i="1"/>
  <c r="I374" i="1"/>
  <c r="M374" i="1" s="1"/>
  <c r="I373" i="1"/>
  <c r="K373" i="1" s="1"/>
  <c r="M373" i="1" s="1"/>
  <c r="K371" i="1"/>
  <c r="K370" i="1"/>
  <c r="I370" i="1"/>
  <c r="M370" i="1" s="1"/>
  <c r="I369" i="1"/>
  <c r="K369" i="1" s="1"/>
  <c r="K367" i="1"/>
  <c r="K366" i="1"/>
  <c r="I366" i="1"/>
  <c r="M366" i="1" s="1"/>
  <c r="I365" i="1"/>
  <c r="K365" i="1" s="1"/>
  <c r="K363" i="1"/>
  <c r="K362" i="1"/>
  <c r="I362" i="1"/>
  <c r="M362" i="1" s="1"/>
  <c r="I361" i="1"/>
  <c r="K361" i="1" s="1"/>
  <c r="K359" i="1"/>
  <c r="K358" i="1"/>
  <c r="I358" i="1"/>
  <c r="M358" i="1" s="1"/>
  <c r="I357" i="1"/>
  <c r="K357" i="1" s="1"/>
  <c r="K355" i="1"/>
  <c r="K354" i="1"/>
  <c r="I354" i="1"/>
  <c r="M354" i="1" s="1"/>
  <c r="I353" i="1"/>
  <c r="K353" i="1" s="1"/>
  <c r="M353" i="1" s="1"/>
  <c r="K351" i="1"/>
  <c r="K350" i="1"/>
  <c r="I350" i="1"/>
  <c r="M350" i="1" s="1"/>
  <c r="I349" i="1"/>
  <c r="K349" i="1" s="1"/>
  <c r="M349" i="1" s="1"/>
  <c r="K347" i="1"/>
  <c r="K346" i="1"/>
  <c r="I346" i="1"/>
  <c r="M346" i="1" s="1"/>
  <c r="I345" i="1"/>
  <c r="K345" i="1" s="1"/>
  <c r="M345" i="1" s="1"/>
  <c r="K343" i="1"/>
  <c r="K342" i="1"/>
  <c r="I342" i="1"/>
  <c r="M342" i="1" s="1"/>
  <c r="I341" i="1"/>
  <c r="K341" i="1" s="1"/>
  <c r="K339" i="1"/>
  <c r="K338" i="1"/>
  <c r="I338" i="1"/>
  <c r="M338" i="1" s="1"/>
  <c r="I337" i="1"/>
  <c r="K337" i="1" s="1"/>
  <c r="M337" i="1" s="1"/>
  <c r="K335" i="1"/>
  <c r="K334" i="1"/>
  <c r="I334" i="1"/>
  <c r="M334" i="1" s="1"/>
  <c r="I333" i="1"/>
  <c r="K333" i="1" s="1"/>
  <c r="M333" i="1" s="1"/>
  <c r="K331" i="1"/>
  <c r="K330" i="1"/>
  <c r="I330" i="1"/>
  <c r="M330" i="1" s="1"/>
  <c r="I329" i="1"/>
  <c r="K329" i="1" s="1"/>
  <c r="K327" i="1"/>
  <c r="K326" i="1"/>
  <c r="I326" i="1"/>
  <c r="M326" i="1" s="1"/>
  <c r="I325" i="1"/>
  <c r="K325" i="1" s="1"/>
  <c r="M325" i="1" s="1"/>
  <c r="K323" i="1"/>
  <c r="K322" i="1"/>
  <c r="I322" i="1"/>
  <c r="M322" i="1" s="1"/>
  <c r="I321" i="1"/>
  <c r="K321" i="1" s="1"/>
  <c r="M321" i="1" s="1"/>
  <c r="K319" i="1"/>
  <c r="K318" i="1"/>
  <c r="I318" i="1"/>
  <c r="M318" i="1" s="1"/>
  <c r="I317" i="1"/>
  <c r="K317" i="1" s="1"/>
  <c r="K315" i="1"/>
  <c r="K314" i="1"/>
  <c r="I314" i="1"/>
  <c r="M314" i="1" s="1"/>
  <c r="I313" i="1"/>
  <c r="K313" i="1" s="1"/>
  <c r="M313" i="1" s="1"/>
  <c r="K311" i="1"/>
  <c r="K310" i="1"/>
  <c r="I310" i="1"/>
  <c r="M310" i="1" s="1"/>
  <c r="I309" i="1"/>
  <c r="K309" i="1" s="1"/>
  <c r="M309" i="1" s="1"/>
  <c r="K307" i="1"/>
  <c r="K306" i="1"/>
  <c r="I306" i="1"/>
  <c r="M306" i="1" s="1"/>
  <c r="I305" i="1"/>
  <c r="K305" i="1" s="1"/>
  <c r="M305" i="1" s="1"/>
  <c r="K303" i="1"/>
  <c r="K302" i="1"/>
  <c r="I302" i="1"/>
  <c r="M302" i="1" s="1"/>
  <c r="I301" i="1"/>
  <c r="K301" i="1" s="1"/>
  <c r="M301" i="1" s="1"/>
  <c r="K299" i="1"/>
  <c r="K298" i="1"/>
  <c r="I298" i="1"/>
  <c r="M298" i="1" s="1"/>
  <c r="I297" i="1"/>
  <c r="K297" i="1" s="1"/>
  <c r="M297" i="1" s="1"/>
  <c r="K295" i="1"/>
  <c r="K294" i="1"/>
  <c r="I294" i="1"/>
  <c r="M294" i="1" s="1"/>
  <c r="I293" i="1"/>
  <c r="K293" i="1" s="1"/>
  <c r="M293" i="1" s="1"/>
  <c r="K291" i="1"/>
  <c r="K290" i="1"/>
  <c r="I290" i="1"/>
  <c r="M290" i="1" s="1"/>
  <c r="I289" i="1"/>
  <c r="K289" i="1" s="1"/>
  <c r="M289" i="1" s="1"/>
  <c r="K287" i="1"/>
  <c r="K286" i="1"/>
  <c r="I286" i="1"/>
  <c r="M286" i="1" s="1"/>
  <c r="I285" i="1"/>
  <c r="K285" i="1" s="1"/>
  <c r="M285" i="1" s="1"/>
  <c r="K283" i="1"/>
  <c r="K282" i="1"/>
  <c r="I282" i="1"/>
  <c r="M282" i="1" s="1"/>
  <c r="I281" i="1"/>
  <c r="K281" i="1" s="1"/>
  <c r="K279" i="1"/>
  <c r="K278" i="1"/>
  <c r="I278" i="1"/>
  <c r="M278" i="1" s="1"/>
  <c r="I277" i="1"/>
  <c r="K277" i="1" s="1"/>
  <c r="K275" i="1"/>
  <c r="K274" i="1"/>
  <c r="I274" i="1"/>
  <c r="M274" i="1" s="1"/>
  <c r="I273" i="1"/>
  <c r="K273" i="1" s="1"/>
  <c r="K271" i="1"/>
  <c r="K270" i="1"/>
  <c r="I270" i="1"/>
  <c r="M270" i="1" s="1"/>
  <c r="I269" i="1"/>
  <c r="K269" i="1" s="1"/>
  <c r="K267" i="1"/>
  <c r="K266" i="1"/>
  <c r="I266" i="1"/>
  <c r="M266" i="1" s="1"/>
  <c r="I265" i="1"/>
  <c r="K265" i="1" s="1"/>
  <c r="K263" i="1"/>
  <c r="K262" i="1"/>
  <c r="I262" i="1"/>
  <c r="M262" i="1" s="1"/>
  <c r="I261" i="1"/>
  <c r="K261" i="1" s="1"/>
  <c r="M261" i="1" s="1"/>
  <c r="K259" i="1"/>
  <c r="M259" i="1" s="1"/>
  <c r="K258" i="1"/>
  <c r="I258" i="1"/>
  <c r="M258" i="1" s="1"/>
  <c r="I257" i="1"/>
  <c r="K257" i="1" s="1"/>
  <c r="M257" i="1" s="1"/>
  <c r="K255" i="1"/>
  <c r="K254" i="1"/>
  <c r="I254" i="1"/>
  <c r="M254" i="1" s="1"/>
  <c r="I253" i="1"/>
  <c r="K253" i="1" s="1"/>
  <c r="I609" i="1"/>
  <c r="K251" i="1"/>
  <c r="K250" i="1"/>
  <c r="I250" i="1"/>
  <c r="M250" i="1" s="1"/>
  <c r="I249" i="1"/>
  <c r="K249" i="1" s="1"/>
  <c r="K626" i="1"/>
  <c r="M626" i="1" s="1"/>
  <c r="K625" i="1"/>
  <c r="M625" i="1" s="1"/>
  <c r="I625" i="1"/>
  <c r="I624" i="1"/>
  <c r="K624" i="1" s="1"/>
  <c r="M624" i="1" s="1"/>
  <c r="K622" i="1"/>
  <c r="M622" i="1" s="1"/>
  <c r="K621" i="1"/>
  <c r="M621" i="1" s="1"/>
  <c r="I621" i="1"/>
  <c r="I620" i="1"/>
  <c r="K620" i="1" s="1"/>
  <c r="M620" i="1" s="1"/>
  <c r="K618" i="1"/>
  <c r="M618" i="1" s="1"/>
  <c r="K617" i="1"/>
  <c r="I617" i="1"/>
  <c r="I616" i="1"/>
  <c r="K616" i="1" s="1"/>
  <c r="M616" i="1" s="1"/>
  <c r="I29" i="1"/>
  <c r="I25" i="1"/>
  <c r="I22" i="1"/>
  <c r="K22" i="1" s="1"/>
  <c r="I21" i="1"/>
  <c r="M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M14" i="1" s="1"/>
  <c r="I13" i="1"/>
  <c r="K13" i="1" s="1"/>
  <c r="I12" i="1"/>
  <c r="K12" i="1" s="1"/>
  <c r="I11" i="1"/>
  <c r="K11" i="1" s="1"/>
  <c r="I10" i="1"/>
  <c r="K10" i="1" s="1"/>
  <c r="I9" i="1"/>
  <c r="M9" i="1" s="1"/>
  <c r="I8" i="1"/>
  <c r="M8" i="1" s="1"/>
  <c r="I7" i="1"/>
  <c r="I6" i="1"/>
  <c r="K6" i="1" s="1"/>
  <c r="I5" i="1"/>
  <c r="K5" i="1" s="1"/>
  <c r="I4" i="1"/>
  <c r="K4" i="1" s="1"/>
  <c r="I68" i="1"/>
  <c r="I65" i="1"/>
  <c r="K65" i="1" s="1"/>
  <c r="M65" i="1" s="1"/>
  <c r="I64" i="1"/>
  <c r="K64" i="1" s="1"/>
  <c r="M64" i="1" s="1"/>
  <c r="I62" i="1"/>
  <c r="I60" i="1"/>
  <c r="K60" i="1" s="1"/>
  <c r="I58" i="1"/>
  <c r="K58" i="1" s="1"/>
  <c r="M58" i="1" s="1"/>
  <c r="I57" i="1"/>
  <c r="K57" i="1" s="1"/>
  <c r="M57" i="1" s="1"/>
  <c r="I56" i="1"/>
  <c r="K56" i="1" s="1"/>
  <c r="M56" i="1" s="1"/>
  <c r="I55" i="1"/>
  <c r="K55" i="1" s="1"/>
  <c r="M55" i="1" s="1"/>
  <c r="I54" i="1"/>
  <c r="K54" i="1" s="1"/>
  <c r="M54" i="1" s="1"/>
  <c r="I52" i="1"/>
  <c r="I50" i="1"/>
  <c r="K50" i="1" s="1"/>
  <c r="M50" i="1" s="1"/>
  <c r="I49" i="1"/>
  <c r="K49" i="1" s="1"/>
  <c r="M49" i="1" s="1"/>
  <c r="I48" i="1"/>
  <c r="K48" i="1" s="1"/>
  <c r="M48" i="1" s="1"/>
  <c r="I47" i="1"/>
  <c r="K47" i="1" s="1"/>
  <c r="M47" i="1" s="1"/>
  <c r="I46" i="1"/>
  <c r="K46" i="1" s="1"/>
  <c r="M46" i="1" s="1"/>
  <c r="I45" i="1"/>
  <c r="K45" i="1" s="1"/>
  <c r="M45" i="1" s="1"/>
  <c r="I43" i="1"/>
  <c r="I41" i="1"/>
  <c r="K41" i="1" s="1"/>
  <c r="M41" i="1" s="1"/>
  <c r="I40" i="1"/>
  <c r="K40" i="1" s="1"/>
  <c r="M40" i="1" s="1"/>
  <c r="I39" i="1"/>
  <c r="K39" i="1" s="1"/>
  <c r="M39" i="1" s="1"/>
  <c r="I38" i="1"/>
  <c r="K38" i="1" s="1"/>
  <c r="M38" i="1" s="1"/>
  <c r="I37" i="1"/>
  <c r="K37" i="1" s="1"/>
  <c r="M37" i="1" s="1"/>
  <c r="I36" i="1"/>
  <c r="K36" i="1" s="1"/>
  <c r="M36" i="1" s="1"/>
  <c r="I35" i="1"/>
  <c r="K35" i="1" s="1"/>
  <c r="M35" i="1" s="1"/>
  <c r="I34" i="1"/>
  <c r="K34" i="1" s="1"/>
  <c r="M34" i="1" s="1"/>
  <c r="I33" i="1"/>
  <c r="K33" i="1" s="1"/>
  <c r="M33" i="1" s="1"/>
  <c r="I32" i="1"/>
  <c r="K32" i="1" s="1"/>
  <c r="M32" i="1" s="1"/>
  <c r="I87" i="1"/>
  <c r="I83" i="1"/>
  <c r="I80" i="1"/>
  <c r="K80" i="1" s="1"/>
  <c r="M80" i="1" s="1"/>
  <c r="I79" i="1"/>
  <c r="K79" i="1" s="1"/>
  <c r="M79" i="1" s="1"/>
  <c r="I78" i="1"/>
  <c r="K78" i="1" s="1"/>
  <c r="M78" i="1" s="1"/>
  <c r="I77" i="1"/>
  <c r="K77" i="1" s="1"/>
  <c r="M77" i="1" s="1"/>
  <c r="I76" i="1"/>
  <c r="K76" i="1" s="1"/>
  <c r="M76" i="1" s="1"/>
  <c r="I75" i="1"/>
  <c r="K75" i="1" s="1"/>
  <c r="M75" i="1" s="1"/>
  <c r="I74" i="1"/>
  <c r="K74" i="1" s="1"/>
  <c r="M74" i="1" s="1"/>
  <c r="I73" i="1"/>
  <c r="K73" i="1" s="1"/>
  <c r="M73" i="1" s="1"/>
  <c r="I72" i="1"/>
  <c r="K72" i="1" s="1"/>
  <c r="M72" i="1" s="1"/>
  <c r="I71" i="1"/>
  <c r="K71" i="1" s="1"/>
  <c r="M71" i="1" s="1"/>
  <c r="I104" i="1"/>
  <c r="I100" i="1"/>
  <c r="I97" i="1"/>
  <c r="K97" i="1" s="1"/>
  <c r="M97" i="1" s="1"/>
  <c r="I96" i="1"/>
  <c r="K96" i="1" s="1"/>
  <c r="M96" i="1" s="1"/>
  <c r="I95" i="1"/>
  <c r="K95" i="1" s="1"/>
  <c r="M95" i="1" s="1"/>
  <c r="I94" i="1"/>
  <c r="K94" i="1" s="1"/>
  <c r="M94" i="1" s="1"/>
  <c r="I93" i="1"/>
  <c r="K93" i="1" s="1"/>
  <c r="M93" i="1" s="1"/>
  <c r="I92" i="1"/>
  <c r="K92" i="1" s="1"/>
  <c r="M92" i="1" s="1"/>
  <c r="I91" i="1"/>
  <c r="K91" i="1" s="1"/>
  <c r="M91" i="1" s="1"/>
  <c r="I90" i="1"/>
  <c r="K90" i="1" s="1"/>
  <c r="M90" i="1" s="1"/>
  <c r="I121" i="1"/>
  <c r="I117" i="1"/>
  <c r="I114" i="1"/>
  <c r="K114" i="1" s="1"/>
  <c r="M114" i="1" s="1"/>
  <c r="I113" i="1"/>
  <c r="K113" i="1" s="1"/>
  <c r="M113" i="1" s="1"/>
  <c r="I112" i="1"/>
  <c r="K112" i="1" s="1"/>
  <c r="M112" i="1" s="1"/>
  <c r="I111" i="1"/>
  <c r="K111" i="1" s="1"/>
  <c r="M111" i="1" s="1"/>
  <c r="I110" i="1"/>
  <c r="K110" i="1" s="1"/>
  <c r="M110" i="1" s="1"/>
  <c r="I109" i="1"/>
  <c r="K109" i="1" s="1"/>
  <c r="M109" i="1" s="1"/>
  <c r="I108" i="1"/>
  <c r="K108" i="1" s="1"/>
  <c r="M108" i="1" s="1"/>
  <c r="I107" i="1"/>
  <c r="K107" i="1" s="1"/>
  <c r="M107" i="1" s="1"/>
  <c r="I138" i="1"/>
  <c r="I131" i="1"/>
  <c r="K131" i="1" s="1"/>
  <c r="M131" i="1" s="1"/>
  <c r="I130" i="1"/>
  <c r="K130" i="1" s="1"/>
  <c r="M130" i="1" s="1"/>
  <c r="I129" i="1"/>
  <c r="K129" i="1" s="1"/>
  <c r="M129" i="1" s="1"/>
  <c r="I128" i="1"/>
  <c r="K128" i="1" s="1"/>
  <c r="M128" i="1" s="1"/>
  <c r="I127" i="1"/>
  <c r="K127" i="1" s="1"/>
  <c r="M127" i="1" s="1"/>
  <c r="I126" i="1"/>
  <c r="K126" i="1" s="1"/>
  <c r="M126" i="1" s="1"/>
  <c r="I125" i="1"/>
  <c r="K125" i="1" s="1"/>
  <c r="M125" i="1" s="1"/>
  <c r="I124" i="1"/>
  <c r="K124" i="1" s="1"/>
  <c r="M124" i="1" s="1"/>
  <c r="I157" i="1"/>
  <c r="I153" i="1"/>
  <c r="I150" i="1"/>
  <c r="K150" i="1" s="1"/>
  <c r="M150" i="1" s="1"/>
  <c r="I149" i="1"/>
  <c r="K149" i="1" s="1"/>
  <c r="M149" i="1" s="1"/>
  <c r="I148" i="1"/>
  <c r="K148" i="1" s="1"/>
  <c r="M148" i="1" s="1"/>
  <c r="I147" i="1"/>
  <c r="K147" i="1" s="1"/>
  <c r="M147" i="1" s="1"/>
  <c r="I146" i="1"/>
  <c r="K146" i="1" s="1"/>
  <c r="M146" i="1" s="1"/>
  <c r="I145" i="1"/>
  <c r="K145" i="1" s="1"/>
  <c r="M145" i="1" s="1"/>
  <c r="I144" i="1"/>
  <c r="K144" i="1" s="1"/>
  <c r="M144" i="1" s="1"/>
  <c r="I143" i="1"/>
  <c r="K143" i="1" s="1"/>
  <c r="M143" i="1" s="1"/>
  <c r="I142" i="1"/>
  <c r="K142" i="1" s="1"/>
  <c r="M142" i="1" s="1"/>
  <c r="I141" i="1"/>
  <c r="K141" i="1" s="1"/>
  <c r="M141" i="1" s="1"/>
  <c r="I490" i="1"/>
  <c r="I486" i="1"/>
  <c r="I483" i="1"/>
  <c r="K483" i="1" s="1"/>
  <c r="M483" i="1" s="1"/>
  <c r="I482" i="1"/>
  <c r="K482" i="1" s="1"/>
  <c r="M482" i="1" s="1"/>
  <c r="I481" i="1"/>
  <c r="K481" i="1" s="1"/>
  <c r="M481" i="1" s="1"/>
  <c r="I480" i="1"/>
  <c r="K480" i="1" s="1"/>
  <c r="M480" i="1" s="1"/>
  <c r="I479" i="1"/>
  <c r="K479" i="1" s="1"/>
  <c r="M479" i="1" s="1"/>
  <c r="I478" i="1"/>
  <c r="K478" i="1" s="1"/>
  <c r="M478" i="1" s="1"/>
  <c r="I477" i="1"/>
  <c r="K477" i="1" s="1"/>
  <c r="M477" i="1" s="1"/>
  <c r="I476" i="1"/>
  <c r="K476" i="1" s="1"/>
  <c r="M476" i="1" s="1"/>
  <c r="I511" i="1"/>
  <c r="I506" i="1"/>
  <c r="I503" i="1"/>
  <c r="K503" i="1" s="1"/>
  <c r="M503" i="1" s="1"/>
  <c r="I502" i="1"/>
  <c r="K502" i="1" s="1"/>
  <c r="M502" i="1" s="1"/>
  <c r="I501" i="1"/>
  <c r="K501" i="1" s="1"/>
  <c r="M501" i="1" s="1"/>
  <c r="I500" i="1"/>
  <c r="K500" i="1" s="1"/>
  <c r="M500" i="1" s="1"/>
  <c r="I499" i="1"/>
  <c r="K499" i="1" s="1"/>
  <c r="M499" i="1" s="1"/>
  <c r="I498" i="1"/>
  <c r="K498" i="1" s="1"/>
  <c r="M498" i="1" s="1"/>
  <c r="I497" i="1"/>
  <c r="K497" i="1" s="1"/>
  <c r="M497" i="1" s="1"/>
  <c r="I496" i="1"/>
  <c r="K496" i="1" s="1"/>
  <c r="M496" i="1" s="1"/>
  <c r="I494" i="1"/>
  <c r="K494" i="1" s="1"/>
  <c r="M494" i="1" s="1"/>
  <c r="I493" i="1"/>
  <c r="K493" i="1" s="1"/>
  <c r="M493" i="1" s="1"/>
  <c r="I665" i="1"/>
  <c r="K665" i="1" s="1"/>
  <c r="M665" i="1" s="1"/>
  <c r="I663" i="1"/>
  <c r="I660" i="1"/>
  <c r="M660" i="1" s="1"/>
  <c r="I659" i="1"/>
  <c r="K659" i="1" s="1"/>
  <c r="M659" i="1" s="1"/>
  <c r="K613" i="1"/>
  <c r="M613" i="1" s="1"/>
  <c r="K614" i="1"/>
  <c r="M614" i="1" s="1"/>
  <c r="K610" i="1"/>
  <c r="M610" i="1" s="1"/>
  <c r="K609" i="1"/>
  <c r="M609" i="1" s="1"/>
  <c r="I613" i="1"/>
  <c r="I612" i="1"/>
  <c r="K612" i="1" s="1"/>
  <c r="M612" i="1" s="1"/>
  <c r="I608" i="1"/>
  <c r="K608" i="1" s="1"/>
  <c r="V33" i="1"/>
  <c r="V32" i="1"/>
  <c r="X5" i="1"/>
  <c r="X4" i="1"/>
  <c r="I654" i="1"/>
  <c r="K654" i="1" s="1"/>
  <c r="M654" i="1" s="1"/>
  <c r="M29" i="1" l="1"/>
  <c r="M25" i="1"/>
  <c r="K7" i="1"/>
  <c r="M7" i="1"/>
  <c r="H582" i="1"/>
  <c r="I582" i="1" s="1"/>
  <c r="K582" i="1" s="1"/>
  <c r="M582" i="1" s="1"/>
  <c r="I547" i="1"/>
  <c r="K547" i="1" s="1"/>
  <c r="M547" i="1" s="1"/>
  <c r="I539" i="1"/>
  <c r="K539" i="1" s="1"/>
  <c r="M539" i="1" s="1"/>
  <c r="H580" i="1"/>
  <c r="I580" i="1" s="1"/>
  <c r="K580" i="1" s="1"/>
  <c r="M580" i="1" s="1"/>
  <c r="M583" i="1" s="1"/>
  <c r="H553" i="1"/>
  <c r="I553" i="1" s="1"/>
  <c r="K553" i="1" s="1"/>
  <c r="M553" i="1" s="1"/>
  <c r="H539" i="1"/>
  <c r="H178" i="1"/>
  <c r="H555" i="1"/>
  <c r="H531" i="1"/>
  <c r="I531" i="1" s="1"/>
  <c r="K531" i="1" s="1"/>
  <c r="M531" i="1" s="1"/>
  <c r="I555" i="1"/>
  <c r="K555" i="1" s="1"/>
  <c r="M555" i="1" s="1"/>
  <c r="H547" i="1"/>
  <c r="M552" i="1"/>
  <c r="M544" i="1"/>
  <c r="M537" i="1"/>
  <c r="K100" i="1"/>
  <c r="M100" i="1" s="1"/>
  <c r="K157" i="1"/>
  <c r="M157" i="1" s="1"/>
  <c r="M530" i="1"/>
  <c r="K87" i="1"/>
  <c r="M87" i="1" s="1"/>
  <c r="I606" i="1"/>
  <c r="M606" i="1" s="1"/>
  <c r="I248" i="1"/>
  <c r="M248" i="1" s="1"/>
  <c r="Z603" i="1"/>
  <c r="M11" i="1"/>
  <c r="K308" i="1"/>
  <c r="M18" i="1"/>
  <c r="M10" i="1"/>
  <c r="K268" i="1"/>
  <c r="M308" i="1"/>
  <c r="M5" i="1"/>
  <c r="M265" i="1"/>
  <c r="M268" i="1" s="1"/>
  <c r="K511" i="1"/>
  <c r="M511" i="1" s="1"/>
  <c r="K121" i="1"/>
  <c r="M121" i="1" s="1"/>
  <c r="K52" i="1"/>
  <c r="M52" i="1" s="1"/>
  <c r="K300" i="1"/>
  <c r="K663" i="1"/>
  <c r="M663" i="1" s="1"/>
  <c r="K104" i="1"/>
  <c r="M104" i="1" s="1"/>
  <c r="K456" i="1"/>
  <c r="M20" i="1"/>
  <c r="K25" i="1"/>
  <c r="K623" i="1"/>
  <c r="K43" i="1"/>
  <c r="M43" i="1" s="1"/>
  <c r="M22" i="1"/>
  <c r="M453" i="1"/>
  <c r="M456" i="1" s="1"/>
  <c r="K68" i="1"/>
  <c r="M68" i="1" s="1"/>
  <c r="K29" i="1"/>
  <c r="K272" i="1"/>
  <c r="M15" i="1"/>
  <c r="K486" i="1"/>
  <c r="M486" i="1" s="1"/>
  <c r="K138" i="1"/>
  <c r="M138" i="1" s="1"/>
  <c r="M17" i="1"/>
  <c r="K201" i="1"/>
  <c r="X520" i="1"/>
  <c r="Y520" i="1" s="1"/>
  <c r="Y521" i="1" s="1"/>
  <c r="I169" i="1" s="1"/>
  <c r="K169" i="1" s="1"/>
  <c r="M169" i="1" s="1"/>
  <c r="M170" i="1" s="1"/>
  <c r="M171" i="1" s="1"/>
  <c r="K21" i="1"/>
  <c r="M13" i="1"/>
  <c r="M207" i="1"/>
  <c r="X6" i="1"/>
  <c r="H488" i="1" s="1"/>
  <c r="I488" i="1" s="1"/>
  <c r="K488" i="1" s="1"/>
  <c r="M488" i="1" s="1"/>
  <c r="M264" i="1"/>
  <c r="K627" i="1"/>
  <c r="K674" i="1"/>
  <c r="M4" i="1"/>
  <c r="M623" i="1"/>
  <c r="M522" i="1"/>
  <c r="M523" i="1" s="1"/>
  <c r="K292" i="1"/>
  <c r="K83" i="1"/>
  <c r="M83" i="1" s="1"/>
  <c r="M6" i="1"/>
  <c r="M601" i="1"/>
  <c r="M604" i="1" s="1"/>
  <c r="K604" i="1"/>
  <c r="W33" i="1"/>
  <c r="X33" i="1" s="1"/>
  <c r="X34" i="1" s="1"/>
  <c r="K8" i="1"/>
  <c r="K316" i="1"/>
  <c r="M16" i="1"/>
  <c r="K660" i="1"/>
  <c r="K288" i="1"/>
  <c r="K392" i="1"/>
  <c r="M300" i="1"/>
  <c r="K420" i="1"/>
  <c r="K490" i="1"/>
  <c r="M490" i="1" s="1"/>
  <c r="M273" i="1"/>
  <c r="M276" i="1" s="1"/>
  <c r="K276" i="1"/>
  <c r="K360" i="1"/>
  <c r="M357" i="1"/>
  <c r="M360" i="1" s="1"/>
  <c r="M376" i="1"/>
  <c r="K408" i="1"/>
  <c r="M405" i="1"/>
  <c r="M408" i="1" s="1"/>
  <c r="M329" i="1"/>
  <c r="M332" i="1" s="1"/>
  <c r="K332" i="1"/>
  <c r="K574" i="1"/>
  <c r="M570" i="1"/>
  <c r="M324" i="1"/>
  <c r="M352" i="1"/>
  <c r="M19" i="1"/>
  <c r="K296" i="1"/>
  <c r="M328" i="1"/>
  <c r="K153" i="1"/>
  <c r="M153" i="1" s="1"/>
  <c r="K14" i="1"/>
  <c r="X673" i="1"/>
  <c r="Y673" i="1" s="1"/>
  <c r="Y674" i="1" s="1"/>
  <c r="Y668" i="1" s="1"/>
  <c r="Y669" i="1" s="1"/>
  <c r="H605" i="1" s="1"/>
  <c r="I605" i="1" s="1"/>
  <c r="K605" i="1" s="1"/>
  <c r="M605" i="1" s="1"/>
  <c r="K400" i="1"/>
  <c r="M336" i="1"/>
  <c r="K376" i="1"/>
  <c r="K233" i="1"/>
  <c r="M396" i="1"/>
  <c r="Y226" i="1"/>
  <c r="I178" i="1" s="1"/>
  <c r="K178" i="1" s="1"/>
  <c r="M178" i="1" s="1"/>
  <c r="M12" i="1"/>
  <c r="M312" i="1"/>
  <c r="K336" i="1"/>
  <c r="K384" i="1"/>
  <c r="K416" i="1"/>
  <c r="K619" i="1"/>
  <c r="K615" i="1"/>
  <c r="K260" i="1"/>
  <c r="K312" i="1"/>
  <c r="K428" i="1"/>
  <c r="K165" i="1"/>
  <c r="K195" i="1"/>
  <c r="K207" i="1"/>
  <c r="M526" i="1"/>
  <c r="K9" i="1"/>
  <c r="K348" i="1"/>
  <c r="M392" i="1"/>
  <c r="K506" i="1"/>
  <c r="M506" i="1" s="1"/>
  <c r="K117" i="1"/>
  <c r="M117" i="1" s="1"/>
  <c r="K252" i="1"/>
  <c r="M249" i="1"/>
  <c r="M252" i="1" s="1"/>
  <c r="M317" i="1"/>
  <c r="M320" i="1" s="1"/>
  <c r="K320" i="1"/>
  <c r="K596" i="1"/>
  <c r="M593" i="1"/>
  <c r="M469" i="1"/>
  <c r="M472" i="1" s="1"/>
  <c r="K472" i="1"/>
  <c r="M277" i="1"/>
  <c r="M280" i="1" s="1"/>
  <c r="K280" i="1"/>
  <c r="M365" i="1"/>
  <c r="M368" i="1" s="1"/>
  <c r="K368" i="1"/>
  <c r="M437" i="1"/>
  <c r="M440" i="1" s="1"/>
  <c r="K440" i="1"/>
  <c r="M304" i="1"/>
  <c r="K344" i="1"/>
  <c r="M341" i="1"/>
  <c r="M344" i="1" s="1"/>
  <c r="K589" i="1"/>
  <c r="M587" i="1"/>
  <c r="M60" i="1"/>
  <c r="K256" i="1"/>
  <c r="M253" i="1"/>
  <c r="M256" i="1" s="1"/>
  <c r="K218" i="1"/>
  <c r="M214" i="1"/>
  <c r="M296" i="1"/>
  <c r="M260" i="1"/>
  <c r="K352" i="1"/>
  <c r="K170" i="1"/>
  <c r="M617" i="1"/>
  <c r="M619" i="1" s="1"/>
  <c r="M288" i="1"/>
  <c r="K328" i="1"/>
  <c r="K340" i="1"/>
  <c r="M400" i="1"/>
  <c r="M193" i="1"/>
  <c r="M195" i="1" s="1"/>
  <c r="K213" i="1"/>
  <c r="Y641" i="1"/>
  <c r="I666" i="1" s="1"/>
  <c r="K666" i="1" s="1"/>
  <c r="M417" i="1"/>
  <c r="M420" i="1" s="1"/>
  <c r="K304" i="1"/>
  <c r="K356" i="1"/>
  <c r="K241" i="1"/>
  <c r="K380" i="1"/>
  <c r="K464" i="1"/>
  <c r="K324" i="1"/>
  <c r="M384" i="1"/>
  <c r="X175" i="1"/>
  <c r="Y175" i="1" s="1"/>
  <c r="Y176" i="1" s="1"/>
  <c r="M269" i="1"/>
  <c r="M272" i="1" s="1"/>
  <c r="K396" i="1"/>
  <c r="M316" i="1"/>
  <c r="Z626" i="1"/>
  <c r="I667" i="1" s="1"/>
  <c r="K667" i="1" s="1"/>
  <c r="M667" i="1" s="1"/>
  <c r="Z686" i="1"/>
  <c r="I687" i="1" s="1"/>
  <c r="K687" i="1" s="1"/>
  <c r="M687" i="1" s="1"/>
  <c r="M292" i="1"/>
  <c r="M416" i="1"/>
  <c r="M380" i="1"/>
  <c r="K62" i="1"/>
  <c r="M62" i="1" s="1"/>
  <c r="Y693" i="1"/>
  <c r="I686" i="1" s="1"/>
  <c r="K686" i="1" s="1"/>
  <c r="M686" i="1" s="1"/>
  <c r="M515" i="1"/>
  <c r="K518" i="1"/>
  <c r="M281" i="1"/>
  <c r="M284" i="1" s="1"/>
  <c r="K284" i="1"/>
  <c r="M182" i="1"/>
  <c r="M183" i="1" s="1"/>
  <c r="M184" i="1" s="1"/>
  <c r="K183" i="1"/>
  <c r="M348" i="1"/>
  <c r="K372" i="1"/>
  <c r="M369" i="1"/>
  <c r="M372" i="1" s="1"/>
  <c r="K404" i="1"/>
  <c r="M401" i="1"/>
  <c r="M404" i="1" s="1"/>
  <c r="K436" i="1"/>
  <c r="M436" i="1"/>
  <c r="M441" i="1"/>
  <c r="M444" i="1" s="1"/>
  <c r="K444" i="1"/>
  <c r="M340" i="1"/>
  <c r="M615" i="1"/>
  <c r="K468" i="1"/>
  <c r="M468" i="1"/>
  <c r="K264" i="1"/>
  <c r="M432" i="1"/>
  <c r="K432" i="1"/>
  <c r="K452" i="1"/>
  <c r="M449" i="1"/>
  <c r="M452" i="1" s="1"/>
  <c r="M464" i="1"/>
  <c r="K611" i="1"/>
  <c r="M608" i="1"/>
  <c r="M611" i="1" s="1"/>
  <c r="M356" i="1"/>
  <c r="K388" i="1"/>
  <c r="M385" i="1"/>
  <c r="M388" i="1" s="1"/>
  <c r="M186" i="1"/>
  <c r="M187" i="1" s="1"/>
  <c r="M188" i="1" s="1"/>
  <c r="K187" i="1"/>
  <c r="M627" i="1"/>
  <c r="K424" i="1"/>
  <c r="M421" i="1"/>
  <c r="M424" i="1" s="1"/>
  <c r="M674" i="1"/>
  <c r="M361" i="1"/>
  <c r="M364" i="1" s="1"/>
  <c r="K364" i="1"/>
  <c r="M428" i="1"/>
  <c r="M165" i="1"/>
  <c r="M201" i="1"/>
  <c r="I675" i="1"/>
  <c r="K675" i="1" s="1"/>
  <c r="I679" i="1"/>
  <c r="M409" i="1"/>
  <c r="M412" i="1" s="1"/>
  <c r="K412" i="1"/>
  <c r="K448" i="1"/>
  <c r="M445" i="1"/>
  <c r="M448" i="1" s="1"/>
  <c r="M457" i="1"/>
  <c r="M460" i="1" s="1"/>
  <c r="K460" i="1"/>
  <c r="Y240" i="1"/>
  <c r="H244" i="1" s="1"/>
  <c r="I244" i="1" s="1"/>
  <c r="K244" i="1" s="1"/>
  <c r="M244" i="1" s="1"/>
  <c r="M245" i="1" s="1"/>
  <c r="M213" i="1"/>
  <c r="K548" i="1" l="1"/>
  <c r="M533" i="1"/>
  <c r="K540" i="1"/>
  <c r="K583" i="1"/>
  <c r="M540" i="1"/>
  <c r="K533" i="1"/>
  <c r="M556" i="1"/>
  <c r="K556" i="1"/>
  <c r="M548" i="1"/>
  <c r="H151" i="1"/>
  <c r="I151" i="1" s="1"/>
  <c r="K151" i="1" s="1"/>
  <c r="H115" i="1"/>
  <c r="I115" i="1" s="1"/>
  <c r="K115" i="1" s="1"/>
  <c r="M115" i="1" s="1"/>
  <c r="H102" i="1"/>
  <c r="I102" i="1" s="1"/>
  <c r="K102" i="1" s="1"/>
  <c r="M102" i="1" s="1"/>
  <c r="H155" i="1"/>
  <c r="I155" i="1" s="1"/>
  <c r="K155" i="1" s="1"/>
  <c r="H484" i="1"/>
  <c r="I484" i="1" s="1"/>
  <c r="K484" i="1" s="1"/>
  <c r="M484" i="1" s="1"/>
  <c r="H27" i="1"/>
  <c r="I27" i="1" s="1"/>
  <c r="M27" i="1" s="1"/>
  <c r="H136" i="1"/>
  <c r="I136" i="1" s="1"/>
  <c r="K136" i="1" s="1"/>
  <c r="M136" i="1" s="1"/>
  <c r="H66" i="1"/>
  <c r="I66" i="1" s="1"/>
  <c r="K66" i="1" s="1"/>
  <c r="M66" i="1" s="1"/>
  <c r="H81" i="1"/>
  <c r="I81" i="1" s="1"/>
  <c r="K81" i="1" s="1"/>
  <c r="M81" i="1" s="1"/>
  <c r="H509" i="1"/>
  <c r="I509" i="1" s="1"/>
  <c r="K509" i="1" s="1"/>
  <c r="M509" i="1" s="1"/>
  <c r="H132" i="1"/>
  <c r="I132" i="1" s="1"/>
  <c r="K132" i="1" s="1"/>
  <c r="M132" i="1" s="1"/>
  <c r="H504" i="1"/>
  <c r="I504" i="1" s="1"/>
  <c r="K504" i="1" s="1"/>
  <c r="M504" i="1" s="1"/>
  <c r="H23" i="1"/>
  <c r="I23" i="1" s="1"/>
  <c r="M23" i="1" s="1"/>
  <c r="I240" i="1"/>
  <c r="K240" i="1" s="1"/>
  <c r="M240" i="1" s="1"/>
  <c r="M241" i="1" s="1"/>
  <c r="M242" i="1" s="1"/>
  <c r="H85" i="1"/>
  <c r="I85" i="1" s="1"/>
  <c r="K85" i="1" s="1"/>
  <c r="M85" i="1" s="1"/>
  <c r="I517" i="1"/>
  <c r="K517" i="1" s="1"/>
  <c r="M517" i="1" s="1"/>
  <c r="M518" i="1" s="1"/>
  <c r="I232" i="1"/>
  <c r="K232" i="1" s="1"/>
  <c r="M232" i="1" s="1"/>
  <c r="M233" i="1" s="1"/>
  <c r="M234" i="1" s="1"/>
  <c r="I588" i="1"/>
  <c r="K588" i="1" s="1"/>
  <c r="M588" i="1" s="1"/>
  <c r="M589" i="1" s="1"/>
  <c r="I595" i="1"/>
  <c r="K595" i="1" s="1"/>
  <c r="M595" i="1" s="1"/>
  <c r="M596" i="1" s="1"/>
  <c r="I217" i="1"/>
  <c r="K217" i="1" s="1"/>
  <c r="M217" i="1" s="1"/>
  <c r="M218" i="1" s="1"/>
  <c r="M219" i="1" s="1"/>
  <c r="I573" i="1"/>
  <c r="K573" i="1" s="1"/>
  <c r="M573" i="1" s="1"/>
  <c r="M574" i="1" s="1"/>
  <c r="H119" i="1"/>
  <c r="I119" i="1" s="1"/>
  <c r="K119" i="1" s="1"/>
  <c r="M119" i="1" s="1"/>
  <c r="H98" i="1"/>
  <c r="I98" i="1" s="1"/>
  <c r="K98" i="1" s="1"/>
  <c r="M98" i="1" s="1"/>
  <c r="I120" i="1"/>
  <c r="K120" i="1" s="1"/>
  <c r="I42" i="1"/>
  <c r="K42" i="1" s="1"/>
  <c r="M42" i="1" s="1"/>
  <c r="M44" i="1" s="1"/>
  <c r="I505" i="1"/>
  <c r="K505" i="1" s="1"/>
  <c r="M505" i="1" s="1"/>
  <c r="I99" i="1"/>
  <c r="K99" i="1" s="1"/>
  <c r="I82" i="1"/>
  <c r="K82" i="1" s="1"/>
  <c r="M82" i="1" s="1"/>
  <c r="I51" i="1"/>
  <c r="K51" i="1" s="1"/>
  <c r="M51" i="1" s="1"/>
  <c r="M53" i="1" s="1"/>
  <c r="I24" i="1"/>
  <c r="M24" i="1" s="1"/>
  <c r="I662" i="1"/>
  <c r="K662" i="1" s="1"/>
  <c r="M662" i="1" s="1"/>
  <c r="I485" i="1"/>
  <c r="K485" i="1" s="1"/>
  <c r="M485" i="1" s="1"/>
  <c r="I156" i="1"/>
  <c r="K156" i="1" s="1"/>
  <c r="M156" i="1" s="1"/>
  <c r="I116" i="1"/>
  <c r="K116" i="1" s="1"/>
  <c r="M116" i="1" s="1"/>
  <c r="I103" i="1"/>
  <c r="K103" i="1" s="1"/>
  <c r="M103" i="1" s="1"/>
  <c r="I510" i="1"/>
  <c r="K510" i="1" s="1"/>
  <c r="M510" i="1" s="1"/>
  <c r="I152" i="1"/>
  <c r="K152" i="1" s="1"/>
  <c r="M152" i="1" s="1"/>
  <c r="I133" i="1"/>
  <c r="K133" i="1" s="1"/>
  <c r="M133" i="1" s="1"/>
  <c r="I86" i="1"/>
  <c r="K86" i="1" s="1"/>
  <c r="M86" i="1" s="1"/>
  <c r="I61" i="1"/>
  <c r="K61" i="1" s="1"/>
  <c r="M61" i="1" s="1"/>
  <c r="M63" i="1" s="1"/>
  <c r="I489" i="1"/>
  <c r="K489" i="1" s="1"/>
  <c r="I137" i="1"/>
  <c r="K137" i="1" s="1"/>
  <c r="M137" i="1" s="1"/>
  <c r="I28" i="1"/>
  <c r="I67" i="1"/>
  <c r="K67" i="1" s="1"/>
  <c r="M67" i="1" s="1"/>
  <c r="M688" i="1"/>
  <c r="I177" i="1"/>
  <c r="K177" i="1" s="1"/>
  <c r="I225" i="1"/>
  <c r="K225" i="1" s="1"/>
  <c r="K668" i="1"/>
  <c r="M666" i="1"/>
  <c r="M668" i="1" s="1"/>
  <c r="M151" i="1"/>
  <c r="H685" i="1"/>
  <c r="I685" i="1" s="1"/>
  <c r="K685" i="1" s="1"/>
  <c r="H220" i="1"/>
  <c r="I220" i="1" s="1"/>
  <c r="K220" i="1" s="1"/>
  <c r="M220" i="1" s="1"/>
  <c r="H235" i="1"/>
  <c r="I235" i="1" s="1"/>
  <c r="K235" i="1" s="1"/>
  <c r="M235" i="1" s="1"/>
  <c r="H243" i="1"/>
  <c r="I243" i="1" s="1"/>
  <c r="K243" i="1" s="1"/>
  <c r="M243" i="1" s="1"/>
  <c r="H655" i="1"/>
  <c r="I655" i="1" s="1"/>
  <c r="K655" i="1" s="1"/>
  <c r="M655" i="1" s="1"/>
  <c r="H661" i="1"/>
  <c r="I661" i="1" s="1"/>
  <c r="K661" i="1" s="1"/>
  <c r="H682" i="1"/>
  <c r="I682" i="1" s="1"/>
  <c r="K682" i="1" s="1"/>
  <c r="M682" i="1" s="1"/>
  <c r="H597" i="1"/>
  <c r="I597" i="1" s="1"/>
  <c r="K597" i="1" s="1"/>
  <c r="M597" i="1" s="1"/>
  <c r="H575" i="1"/>
  <c r="I575" i="1" s="1"/>
  <c r="K575" i="1" s="1"/>
  <c r="M575" i="1" s="1"/>
  <c r="H590" i="1"/>
  <c r="I590" i="1" s="1"/>
  <c r="K590" i="1" s="1"/>
  <c r="M590" i="1" s="1"/>
  <c r="H519" i="1"/>
  <c r="I519" i="1" s="1"/>
  <c r="K519" i="1" s="1"/>
  <c r="M519" i="1" s="1"/>
  <c r="H172" i="1"/>
  <c r="I172" i="1" s="1"/>
  <c r="K172" i="1" s="1"/>
  <c r="M172" i="1" s="1"/>
  <c r="M675" i="1"/>
  <c r="M678" i="1" s="1"/>
  <c r="K678" i="1"/>
  <c r="M679" i="1"/>
  <c r="M118" i="1" l="1"/>
  <c r="M155" i="1"/>
  <c r="M26" i="1"/>
  <c r="K27" i="1"/>
  <c r="M507" i="1"/>
  <c r="K23" i="1"/>
  <c r="M88" i="1"/>
  <c r="K158" i="1"/>
  <c r="M158" i="1" s="1"/>
  <c r="M487" i="1"/>
  <c r="K44" i="1"/>
  <c r="K63" i="1"/>
  <c r="M512" i="1"/>
  <c r="M154" i="1"/>
  <c r="K118" i="1"/>
  <c r="K512" i="1"/>
  <c r="K522" i="1" s="1"/>
  <c r="K526" i="1" s="1"/>
  <c r="M69" i="1"/>
  <c r="K24" i="1"/>
  <c r="M84" i="1"/>
  <c r="K53" i="1"/>
  <c r="K84" i="1"/>
  <c r="K507" i="1"/>
  <c r="M105" i="1"/>
  <c r="K487" i="1"/>
  <c r="K135" i="1"/>
  <c r="M135" i="1" s="1"/>
  <c r="K105" i="1"/>
  <c r="M99" i="1"/>
  <c r="M101" i="1" s="1"/>
  <c r="K101" i="1"/>
  <c r="K88" i="1"/>
  <c r="K154" i="1"/>
  <c r="K69" i="1"/>
  <c r="M120" i="1"/>
  <c r="M122" i="1" s="1"/>
  <c r="K122" i="1"/>
  <c r="M139" i="1"/>
  <c r="M489" i="1"/>
  <c r="M491" i="1" s="1"/>
  <c r="K491" i="1"/>
  <c r="K139" i="1"/>
  <c r="K28" i="1"/>
  <c r="M28" i="1"/>
  <c r="M30" i="1" s="1"/>
  <c r="K226" i="1"/>
  <c r="M225" i="1"/>
  <c r="M226" i="1" s="1"/>
  <c r="M227" i="1" s="1"/>
  <c r="M177" i="1"/>
  <c r="M179" i="1" s="1"/>
  <c r="M180" i="1" s="1"/>
  <c r="K179" i="1"/>
  <c r="K688" i="1"/>
  <c r="M685" i="1"/>
  <c r="K664" i="1"/>
  <c r="M661" i="1"/>
  <c r="M664" i="1" s="1"/>
  <c r="K26" i="1" l="1"/>
  <c r="K30" i="1"/>
</calcChain>
</file>

<file path=xl/sharedStrings.xml><?xml version="1.0" encoding="utf-8"?>
<sst xmlns="http://schemas.openxmlformats.org/spreadsheetml/2006/main" count="2650" uniqueCount="463">
  <si>
    <t>Zábradlí</t>
  </si>
  <si>
    <t>Typ ZV</t>
  </si>
  <si>
    <t>ZV.1080</t>
  </si>
  <si>
    <t>ZV.1081</t>
  </si>
  <si>
    <t>40x20</t>
  </si>
  <si>
    <t>Délka, [m]</t>
  </si>
  <si>
    <t>Profil, [mm]</t>
  </si>
  <si>
    <t>Hmotnost, [kg/m]</t>
  </si>
  <si>
    <t>Hmotnost, [kg]</t>
  </si>
  <si>
    <t>40x6</t>
  </si>
  <si>
    <t>Počet, [ks]</t>
  </si>
  <si>
    <t>Schodiště 8</t>
  </si>
  <si>
    <t>Označení</t>
  </si>
  <si>
    <t>Kotevní deska</t>
  </si>
  <si>
    <t xml:space="preserve">Pásovina </t>
  </si>
  <si>
    <t>ZV.0080</t>
  </si>
  <si>
    <t>ZV.0081</t>
  </si>
  <si>
    <t>ZV.2080</t>
  </si>
  <si>
    <t>ZV.2081</t>
  </si>
  <si>
    <t>ZV.3080</t>
  </si>
  <si>
    <t>ZV.3081</t>
  </si>
  <si>
    <t>ZV.4080</t>
  </si>
  <si>
    <t>ZV.0082</t>
  </si>
  <si>
    <t xml:space="preserve">Mádlo </t>
  </si>
  <si>
    <t>Počet, [ks/m]</t>
  </si>
  <si>
    <t>Hmotnost 1 m  zábradlí</t>
  </si>
  <si>
    <t>Schodiště 9</t>
  </si>
  <si>
    <t>ZV.0090</t>
  </si>
  <si>
    <t>ZV.0091</t>
  </si>
  <si>
    <t>ZV.1091</t>
  </si>
  <si>
    <t>ZV.1090</t>
  </si>
  <si>
    <t>ZV.2091</t>
  </si>
  <si>
    <t>ZV.2090</t>
  </si>
  <si>
    <t>ZV.3091</t>
  </si>
  <si>
    <t>ZV.3090</t>
  </si>
  <si>
    <t>ZV.4091</t>
  </si>
  <si>
    <t>ZV.4090</t>
  </si>
  <si>
    <t>-</t>
  </si>
  <si>
    <t>Plocha , [m2]</t>
  </si>
  <si>
    <t>Hmotnost 1  kotevní desky</t>
  </si>
  <si>
    <t>Plech</t>
  </si>
  <si>
    <t>Šířka, [m]</t>
  </si>
  <si>
    <t>Rezerva</t>
  </si>
  <si>
    <t>Centrální budova</t>
  </si>
  <si>
    <t>Budova fakult</t>
  </si>
  <si>
    <t>Schodiště 7</t>
  </si>
  <si>
    <t>Schodiště 6</t>
  </si>
  <si>
    <t xml:space="preserve"> </t>
  </si>
  <si>
    <t>ZV.0070</t>
  </si>
  <si>
    <t>ZV.0071</t>
  </si>
  <si>
    <t>ZV.2070</t>
  </si>
  <si>
    <t>ZV.2071</t>
  </si>
  <si>
    <t>ZV.3070</t>
  </si>
  <si>
    <t>ZV.3071</t>
  </si>
  <si>
    <t>ZV.4070</t>
  </si>
  <si>
    <t>ZV.1070</t>
  </si>
  <si>
    <t>ZV.1071</t>
  </si>
  <si>
    <t>ZV.4071</t>
  </si>
  <si>
    <t>ZV.5070</t>
  </si>
  <si>
    <t>ZV.0072</t>
  </si>
  <si>
    <t>ZV.0060</t>
  </si>
  <si>
    <t>ZV.0061</t>
  </si>
  <si>
    <t>ZV.1060</t>
  </si>
  <si>
    <t>ZV.1061</t>
  </si>
  <si>
    <t>ZV.2060</t>
  </si>
  <si>
    <t>ZV.2061</t>
  </si>
  <si>
    <t>ZV.3060</t>
  </si>
  <si>
    <t>ZV.3061</t>
  </si>
  <si>
    <t>ZV.4060</t>
  </si>
  <si>
    <t>ZV.0062</t>
  </si>
  <si>
    <t>Schodiště 5</t>
  </si>
  <si>
    <t>ZV.0050</t>
  </si>
  <si>
    <t>ZV.0051</t>
  </si>
  <si>
    <t>ZV.1050</t>
  </si>
  <si>
    <t>ZV.1051</t>
  </si>
  <si>
    <t>ZV.2050</t>
  </si>
  <si>
    <t>ZV.2051</t>
  </si>
  <si>
    <t>ZV.3050</t>
  </si>
  <si>
    <t>ZV.3051</t>
  </si>
  <si>
    <t>ZV.4050</t>
  </si>
  <si>
    <t>ZV.0052</t>
  </si>
  <si>
    <t>Schodiště 4</t>
  </si>
  <si>
    <t>ZV.0040</t>
  </si>
  <si>
    <t>ZV.0041</t>
  </si>
  <si>
    <t>ZV.1040</t>
  </si>
  <si>
    <t>ZV.1041</t>
  </si>
  <si>
    <t>ZV.2040</t>
  </si>
  <si>
    <t>ZV.2041</t>
  </si>
  <si>
    <t>ZV.3040</t>
  </si>
  <si>
    <t>ZV.3041</t>
  </si>
  <si>
    <t>ZV.4040</t>
  </si>
  <si>
    <t>ZV.0042</t>
  </si>
  <si>
    <t>ZV.0030</t>
  </si>
  <si>
    <t>ZV.0031</t>
  </si>
  <si>
    <t>ZV.1030</t>
  </si>
  <si>
    <t>ZV.1031</t>
  </si>
  <si>
    <t>ZV.2030</t>
  </si>
  <si>
    <t>ZV.2031</t>
  </si>
  <si>
    <t>ZV.3030</t>
  </si>
  <si>
    <t>ZV.3031</t>
  </si>
  <si>
    <t>ZV.4030</t>
  </si>
  <si>
    <t>ZV.4031</t>
  </si>
  <si>
    <t>ZV.5030</t>
  </si>
  <si>
    <t>ZV.0032</t>
  </si>
  <si>
    <t>Schodiště 3</t>
  </si>
  <si>
    <t>Schodiště 1</t>
  </si>
  <si>
    <t>ZV.0010</t>
  </si>
  <si>
    <t>ZV.0011</t>
  </si>
  <si>
    <t>ZV.0012</t>
  </si>
  <si>
    <t>ZV.0013</t>
  </si>
  <si>
    <t>ZV.0014</t>
  </si>
  <si>
    <t>ZV.0015</t>
  </si>
  <si>
    <t>ZV.1010</t>
  </si>
  <si>
    <t>ZV.1011</t>
  </si>
  <si>
    <t>ZV.1012</t>
  </si>
  <si>
    <t>ZV.1013</t>
  </si>
  <si>
    <t>ZV.1014</t>
  </si>
  <si>
    <t>ZV.1015</t>
  </si>
  <si>
    <t>ZV.2010</t>
  </si>
  <si>
    <t>ZV.3011</t>
  </si>
  <si>
    <t>ZV.2011</t>
  </si>
  <si>
    <t>ZV.2012</t>
  </si>
  <si>
    <t>ZV.2013</t>
  </si>
  <si>
    <t>ZV.3010</t>
  </si>
  <si>
    <t>ZV.3012</t>
  </si>
  <si>
    <t>ZV.3013</t>
  </si>
  <si>
    <t>ZV.4010</t>
  </si>
  <si>
    <t>ZV.0020</t>
  </si>
  <si>
    <t>ZV.0021</t>
  </si>
  <si>
    <t>Schodiště 2</t>
  </si>
  <si>
    <t>ZV.0022</t>
  </si>
  <si>
    <t>ZV.0023</t>
  </si>
  <si>
    <t>ZV.0024</t>
  </si>
  <si>
    <t>ZV.1025</t>
  </si>
  <si>
    <t>ZV.1020</t>
  </si>
  <si>
    <t>ZV.1021</t>
  </si>
  <si>
    <t>ZV.1022</t>
  </si>
  <si>
    <t>ZV.1023</t>
  </si>
  <si>
    <t>ZV.1024</t>
  </si>
  <si>
    <t>ZV.0025</t>
  </si>
  <si>
    <t>ZV.2020</t>
  </si>
  <si>
    <t>ZV.2021</t>
  </si>
  <si>
    <t>ZV.2023</t>
  </si>
  <si>
    <t>ZV.2024</t>
  </si>
  <si>
    <t>ZV.2025</t>
  </si>
  <si>
    <t>ZV.2022</t>
  </si>
  <si>
    <t>ZV.3020</t>
  </si>
  <si>
    <t>ZV.3021</t>
  </si>
  <si>
    <t>ZV.3022</t>
  </si>
  <si>
    <t>ZV.3023</t>
  </si>
  <si>
    <t>ZV.3024</t>
  </si>
  <si>
    <t>ZV.3025</t>
  </si>
  <si>
    <t>ZV.4020</t>
  </si>
  <si>
    <t>ZV.008</t>
  </si>
  <si>
    <t>ZV.009</t>
  </si>
  <si>
    <t>B_031</t>
  </si>
  <si>
    <t>ZV.009a</t>
  </si>
  <si>
    <t>ZV.006</t>
  </si>
  <si>
    <t>ZV.007</t>
  </si>
  <si>
    <t>B_119</t>
  </si>
  <si>
    <t>Povrchová úprava</t>
  </si>
  <si>
    <t>5.NP</t>
  </si>
  <si>
    <t>Hmotnost celkem [kg]</t>
  </si>
  <si>
    <t>Rozměr, [mm]</t>
  </si>
  <si>
    <t>žárové zinkování</t>
  </si>
  <si>
    <t>40x20x3</t>
  </si>
  <si>
    <t>220x120x10</t>
  </si>
  <si>
    <t>Kotevní deska z plechu válcovaného za tepla</t>
  </si>
  <si>
    <t>Jekl - Profil dutý svařovaný s obdélníkovým průřezem</t>
  </si>
  <si>
    <t>Suma</t>
  </si>
  <si>
    <t>60x5</t>
  </si>
  <si>
    <t>200x200</t>
  </si>
  <si>
    <t xml:space="preserve">P8 </t>
  </si>
  <si>
    <t xml:space="preserve">Profil U </t>
  </si>
  <si>
    <r>
      <t xml:space="preserve">ZV.5156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</si>
  <si>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</si>
  <si>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</si>
  <si>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</si>
  <si>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</si>
  <si>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</si>
  <si>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ZV.5150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</si>
  <si>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</si>
  <si>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ZV.5148 </t>
    </r>
    <r>
      <rPr>
        <sz val="9"/>
        <rFont val="Calibri"/>
        <family val="2"/>
        <charset val="238"/>
        <scheme val="minor"/>
      </rPr>
      <t>Základ pro VZT jednotku</t>
    </r>
  </si>
  <si>
    <r>
      <t>ZV.5147</t>
    </r>
    <r>
      <rPr>
        <sz val="9"/>
        <rFont val="Calibri"/>
        <family val="2"/>
        <charset val="238"/>
        <scheme val="minor"/>
      </rPr>
      <t xml:space="preserve"> Základ pro VZT jednotku</t>
    </r>
  </si>
  <si>
    <r>
      <t xml:space="preserve">ZV.5146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</si>
  <si>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ZV.5145 </t>
    </r>
    <r>
      <rPr>
        <sz val="9"/>
        <rFont val="Calibri"/>
        <family val="2"/>
        <charset val="238"/>
        <scheme val="minor"/>
      </rPr>
      <t>Základ pro VZT jednotku</t>
    </r>
  </si>
  <si>
    <t xml:space="preserve">ZV.0092 </t>
  </si>
  <si>
    <r>
      <t>ZV.5090</t>
    </r>
    <r>
      <rPr>
        <sz val="9"/>
        <color theme="1"/>
        <rFont val="Calibri"/>
        <family val="2"/>
        <charset val="238"/>
        <scheme val="minor"/>
      </rPr>
      <t xml:space="preserve"> </t>
    </r>
  </si>
  <si>
    <r>
      <t xml:space="preserve">ZV.5144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</si>
  <si>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</si>
  <si>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</si>
  <si>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</si>
  <si>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ZV.5140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</si>
  <si>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</si>
  <si>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</si>
  <si>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</si>
  <si>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</si>
  <si>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</si>
  <si>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</si>
  <si>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</si>
  <si>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</si>
  <si>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</si>
  <si>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ZV.5130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</si>
  <si>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</si>
  <si>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</si>
  <si>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</si>
  <si>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</si>
  <si>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</si>
  <si>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</si>
  <si>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</si>
  <si>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</si>
  <si>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</si>
  <si>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ZV.5120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</si>
  <si>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</si>
  <si>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ZV.5118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</si>
  <si>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ZV.5117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</si>
  <si>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ZV.5116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</si>
  <si>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ZV.5115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</si>
  <si>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ZV.5114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</si>
  <si>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ZV.5113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</si>
  <si>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ZV.5112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</si>
  <si>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ZV.5111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</si>
  <si>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ZV.5110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</si>
  <si>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ZV.5109 </t>
    </r>
    <r>
      <rPr>
        <sz val="9"/>
        <rFont val="Calibri"/>
        <family val="2"/>
        <charset val="238"/>
        <scheme val="minor"/>
      </rPr>
      <t>Základ pro VZT jednotku</t>
    </r>
  </si>
  <si>
    <r>
      <t xml:space="preserve">ZV.5107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</si>
  <si>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ZV.5106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</si>
  <si>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</si>
  <si>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ZV.5104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</si>
  <si>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</si>
  <si>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ZV.5102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</si>
  <si>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ZV.5101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</si>
  <si>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L profil</t>
  </si>
  <si>
    <t xml:space="preserve">Svařenec U </t>
  </si>
  <si>
    <t>50x50x3</t>
  </si>
  <si>
    <t>50x6</t>
  </si>
  <si>
    <t>40x40x3</t>
  </si>
  <si>
    <t>250x250</t>
  </si>
  <si>
    <t>140x90x90</t>
  </si>
  <si>
    <t>Plech valcovaný za tepla 10 mm</t>
  </si>
  <si>
    <t xml:space="preserve">Plech </t>
  </si>
  <si>
    <t>Plech valcovaný za tepla 4 mm</t>
  </si>
  <si>
    <t>Hmotnost 1 m2  plechu</t>
  </si>
  <si>
    <t>Plocha celkem , [m2]</t>
  </si>
  <si>
    <t>h</t>
  </si>
  <si>
    <t>b</t>
  </si>
  <si>
    <t>1.NP</t>
  </si>
  <si>
    <t>2.NP</t>
  </si>
  <si>
    <t>Plech válcovaný za tepla</t>
  </si>
  <si>
    <t>Svislý jekl - profil dutý svařovaný černý se čtvercovým průřezem</t>
  </si>
  <si>
    <t>Vodorovný jekl - profil dutý svařovaný černý se čtvercovým průřezem</t>
  </si>
  <si>
    <t>Pásovina ocelová válcovaná za tepla</t>
  </si>
  <si>
    <r>
      <t xml:space="preserve">ZV.2073 </t>
    </r>
    <r>
      <rPr>
        <sz val="9"/>
        <rFont val="Calibri"/>
        <family val="2"/>
        <charset val="238"/>
        <scheme val="minor"/>
      </rPr>
      <t>Zábradlí</t>
    </r>
  </si>
  <si>
    <r>
      <t xml:space="preserve">ZV.1073 </t>
    </r>
    <r>
      <rPr>
        <sz val="9"/>
        <rFont val="Calibri"/>
        <family val="2"/>
        <charset val="238"/>
        <scheme val="minor"/>
      </rPr>
      <t>Zábradlí</t>
    </r>
  </si>
  <si>
    <t>ZV.0016</t>
  </si>
  <si>
    <t>Poklop ocelový v plynotěsném provedení</t>
  </si>
  <si>
    <t>900x900</t>
  </si>
  <si>
    <t>ZV.0017</t>
  </si>
  <si>
    <t>800x800</t>
  </si>
  <si>
    <t>ZV.0018</t>
  </si>
  <si>
    <t>ZV.0019</t>
  </si>
  <si>
    <t>Svařovaný podlahový rošt ( SP )
Rozteč oka (nosné / rozpěrné pásky) 34/38 mm
Nosný pásek (výška / síla)	výška 30 mm, síla 2 mm</t>
  </si>
  <si>
    <t>Svařovaný podlahový rošt</t>
  </si>
  <si>
    <t>Hmotnost, [kg/m2]</t>
  </si>
  <si>
    <t>Ocel ST37.2 žárově zinkovaná
Protiskluzová úprava 	S4</t>
  </si>
  <si>
    <t>150x50x5</t>
  </si>
  <si>
    <t>120x120x5</t>
  </si>
  <si>
    <t xml:space="preserve">Sloupová ocelová konstrukce z čtvercových tenkostěnů </t>
  </si>
  <si>
    <t>Nosná konstrukce tvořená rámem z obdélníkového  tenkostěnu</t>
  </si>
  <si>
    <t>18 787x2000</t>
  </si>
  <si>
    <t>3 635x1200</t>
  </si>
  <si>
    <t>B_039</t>
  </si>
  <si>
    <t>ZV.0093</t>
  </si>
  <si>
    <t>Sloupky</t>
  </si>
  <si>
    <t>250x4</t>
  </si>
  <si>
    <t>Plech 4x1000x2000 mm</t>
  </si>
  <si>
    <t>ZV.0095</t>
  </si>
  <si>
    <t>440x2520</t>
  </si>
  <si>
    <t>ZV.0096</t>
  </si>
  <si>
    <t>ZV.0097</t>
  </si>
  <si>
    <t>B_040</t>
  </si>
  <si>
    <t>ZV.0094</t>
  </si>
  <si>
    <t>ZV.001</t>
  </si>
  <si>
    <t>ZV.002</t>
  </si>
  <si>
    <t>2000x1000</t>
  </si>
  <si>
    <t>ZV.1083</t>
  </si>
  <si>
    <t>50x50x5</t>
  </si>
  <si>
    <t>Plech 1000x2000x10 mm</t>
  </si>
  <si>
    <t>150x150x10</t>
  </si>
  <si>
    <t>ZV.2083</t>
  </si>
  <si>
    <t>3.NP</t>
  </si>
  <si>
    <t>ZV.3083</t>
  </si>
  <si>
    <t>4.NP</t>
  </si>
  <si>
    <t>ZV.4083</t>
  </si>
  <si>
    <r>
      <t>ZV.5094</t>
    </r>
    <r>
      <rPr>
        <sz val="9"/>
        <color theme="1"/>
        <rFont val="Calibri"/>
        <family val="2"/>
        <charset val="238"/>
        <scheme val="minor"/>
      </rPr>
      <t xml:space="preserve">  Základ pro VZT jednotku</t>
    </r>
  </si>
  <si>
    <r>
      <t xml:space="preserve">ZV.5093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</si>
  <si>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ZV.5095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</si>
  <si>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ZV.5096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</si>
  <si>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r>
      <t xml:space="preserve">ZV.5097  </t>
    </r>
    <r>
      <rPr>
        <sz val="9"/>
        <color theme="1"/>
        <rFont val="Calibri"/>
        <family val="2"/>
        <charset val="238"/>
        <scheme val="minor"/>
      </rPr>
      <t>Základ pro VZT jednotku</t>
    </r>
  </si>
  <si>
    <t>ZV.1084</t>
  </si>
  <si>
    <t>ZV.2084</t>
  </si>
  <si>
    <t>ZV.3084</t>
  </si>
  <si>
    <t>ZV.4084</t>
  </si>
  <si>
    <t>ZV.1001</t>
  </si>
  <si>
    <t>ZV.2001</t>
  </si>
  <si>
    <t>ZV.3001</t>
  </si>
  <si>
    <t>ZV.4001</t>
  </si>
  <si>
    <t>ZV.4002</t>
  </si>
  <si>
    <t>ZV.3002</t>
  </si>
  <si>
    <t>ZV.2002</t>
  </si>
  <si>
    <t>ZV.1002</t>
  </si>
  <si>
    <t>ZV.005</t>
  </si>
  <si>
    <t>plocha        9,75 m2</t>
  </si>
  <si>
    <t>plocha        90,36 m2</t>
  </si>
  <si>
    <t xml:space="preserve">ZV.004 </t>
  </si>
  <si>
    <t>ZV.0026</t>
  </si>
  <si>
    <t>Lávka ve sprinklerové nádrže. Svařovaný podlahový rošt ( SP )
Rozteč oka (nosné / rozpěrné pásky) 34/38 mm
Nosný pásek (výška / síla)	výška 30 mm, síla 2 mm.</t>
  </si>
  <si>
    <t>1550x1550</t>
  </si>
  <si>
    <t>ZV.0027</t>
  </si>
  <si>
    <t>1250x600</t>
  </si>
  <si>
    <t>ZV.0028</t>
  </si>
  <si>
    <t>Stupadla do sprinklerové nádrže</t>
  </si>
  <si>
    <t xml:space="preserve">ocel </t>
  </si>
  <si>
    <t>400x200</t>
  </si>
  <si>
    <t>Ocelový L-profil na umístění překladů</t>
  </si>
  <si>
    <t>Krycí oteviratelní otvor 1,25x0,6m do splinkerové nádrže</t>
  </si>
  <si>
    <t>45x10</t>
  </si>
  <si>
    <t>45x6</t>
  </si>
  <si>
    <t xml:space="preserve">Zábradlí:                                                                                                                                                               Madlo - Profil dutý svařovaný s čtvrcovým průřezem  45x10 mm                                                                                                 Sloupky - Profil dutý svařovaný s čtvrcovým průřezem  45x6 mm,   výška 1400 mm, 12 ks/m                                                                                          </t>
  </si>
  <si>
    <t>ZV.4003</t>
  </si>
  <si>
    <t>Z.101</t>
  </si>
  <si>
    <t>97x90x5,5</t>
  </si>
  <si>
    <t>Z.203</t>
  </si>
  <si>
    <t>Z.204</t>
  </si>
  <si>
    <t>Z.205</t>
  </si>
  <si>
    <t>Nosná ocelová konstrukce mobilní příčky:</t>
  </si>
  <si>
    <t>Z.206</t>
  </si>
  <si>
    <t>Poznámka</t>
  </si>
  <si>
    <t>Nástěnné schodišťové madlo - Profil dutý svařovaný s obdélníkovým průřezem</t>
  </si>
  <si>
    <t>ZV.0099</t>
  </si>
  <si>
    <t>Trubková ochrana zařízení ZTI, elektro apod. v garážích 1.PP</t>
  </si>
  <si>
    <t>Trubka Ø</t>
  </si>
  <si>
    <t xml:space="preserve">Zábradlí:                                                                                                                                                               Madlo - Profil dutý svařovaný s čtvrcovým průřezem  40x40x3 mm                                                                                                 Sloupky - Profil dutý svařovaný s čtvrcovým průřezem  40x40x3 mm,   výška 1000 mm, 1 ks/m
Pás z plechu válcovaného za tepla 250x4 mm </t>
  </si>
  <si>
    <t>UPE 200</t>
  </si>
  <si>
    <t>sloupky - UPE 120</t>
  </si>
  <si>
    <t>stupen 1000x270 - podlahovy rost</t>
  </si>
  <si>
    <t>120x60</t>
  </si>
  <si>
    <t>200x80</t>
  </si>
  <si>
    <t>plocha, [m2]</t>
  </si>
  <si>
    <t>Hmotnost shodiste</t>
  </si>
  <si>
    <t>schodiste 009a</t>
  </si>
  <si>
    <t>schodiste 0097</t>
  </si>
  <si>
    <t>nosny ram UPE 120</t>
  </si>
  <si>
    <t>stupen 1000x300 - podlahovy rost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</si>
  <si>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</si>
  <si>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>Nosná ocelová konstrukce tvořená rámem z obdélníkového  tenkostěnu</t>
  </si>
  <si>
    <t>Nástěnné schodišťové madlo - Profil ocelový dutý svařovaný s obdélníkovým průřezem</t>
  </si>
  <si>
    <t>Jekl - Profil ocelový 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</si>
  <si>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</si>
  <si>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Pás z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</si>
  <si>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Pás z ocelového plechu válcovaného za tepla 250x4 mm </t>
  </si>
  <si>
    <t>Táhla z ocelového čtvercového tenkostěnu</t>
  </si>
  <si>
    <t>Nosná konstrukce tvořená rámem z ocelového obdélníkového tenkostěnu</t>
  </si>
  <si>
    <t>Kotevní deska z ocelového plechu válcovaného za tepla</t>
  </si>
  <si>
    <t>Nosná konstrukce tvořená ocelovým rámem z obdélníkového  tenkostěnu</t>
  </si>
  <si>
    <t>Táhla z čtvercového ocelového tenkostěnu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</si>
  <si>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           Pás z ocelového plechu válcovaného za tepla 250x4 mm </t>
  </si>
  <si>
    <t>Sloupky - Profil ocelový dutý svařovaný s obdélníkovým průřezem , 1ks/m</t>
  </si>
  <si>
    <t xml:space="preserve">Nástěnné schodišťové madlo - Profil ocelový dutý svařovaný s obdélníkovým průřezem                                                                                              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</si>
  <si>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</si>
  <si>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Nástěnné schodišťové madlo - Profil ocelový dutý svařovaný s obdélníkovým průřezem  40x20x3 mm 
Sloupky - Tyč ocelová plochá 40x6 mm, výška 1150 mm, 10 ks/m</t>
  </si>
  <si>
    <t>Kotevní deska  z ocelového plechu válcovaného za tepla</t>
  </si>
  <si>
    <t>Jekl - Profil ocelovýdutý svařovaný s obdélníkovým průřezem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</si>
  <si>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Pás z ocelového plechu válcovaného za tepla 250x4 mm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</si>
  <si>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40x40x3 mm                                                                                                 Sloupky - Profil ocelový dutý svařovaný s čtvrcovým průřezem  40x40x3 mm,   výška 1000 mm, 1 ks/m                                                                                                     Pás z ocelového plechu válcovaného za tepla 250x4 mm </t>
  </si>
  <si>
    <t>Plech ocelový válcovaný za tepla</t>
  </si>
  <si>
    <t>Vodorovný jekl - profil ocelový dutý svařovaný černý se čtvercovým průřezem</t>
  </si>
  <si>
    <t>Svislý jekl - profil ocelový dutý svařovaný černý se čtvercovým průřezem</t>
  </si>
  <si>
    <t>Profil ocelový dutý svařovaný s obdelníkovým průřezem</t>
  </si>
  <si>
    <t>Profil  ocelový dutý svařovaný se čtvercovým průřezem</t>
  </si>
  <si>
    <t>Profil  ocelovýdutý svařovaný se čtvercovým průřezem</t>
  </si>
  <si>
    <t>Profil ocelový dutý svařovaný se čtvercovým průřezem</t>
  </si>
  <si>
    <t>Zábradlí:                                                                                                                                                               Nástěnné schodišťové madlo - Profil  ocelový dutý svařovaný s obdélníkovým průřezem  40x20x3 mm
Sloupky - Tyč ocelová plochá 40x6 mm, výška 1150 mm, 10 ks/m</t>
  </si>
  <si>
    <t>Nástěnné schodišťové madlo - Profil  ocelový dutý svařovaný s obdélníkovým průřezem</t>
  </si>
  <si>
    <t>Jekl - Profil  ocelový dutý svařovaný s obdélníkovým průřezem</t>
  </si>
  <si>
    <t xml:space="preserve">Vnítřní ocelové chodiště                                                                                        Nosná část schodiš´tových stupňů  - profil UPE 200                                              6 stupňů velikosti 1000x270 mm ze svařovaného podlahého roštu           Sloupky a nosný rám podlahového roštu - profil UPE 120      </t>
  </si>
  <si>
    <t xml:space="preserve">Vnítřní ocelové chodiště                                                                                       Nosná část schodiš´tových stupňů  - profil UPE 200                                                                     6 stupňů velikosti 800x300 mm ze svařovaného podlahého roštu           Sloupky a nosný rám podlahového roštu - profil UPE 120      </t>
  </si>
  <si>
    <t>IPE 100</t>
  </si>
  <si>
    <t>100x55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</si>
  <si>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</t>
  </si>
  <si>
    <t xml:space="preserve">Zábradlí:                                                                                                                                                               Madlo - Profil ocelový dutý svařovaný s čtvrcovým průřezem  50x50x3 mm                                                                                                 Sloupky - Profil ocelový dutý svařovaný s čtvrcovým průřezem  50x50x3 mm,   výška 1000 mm                                                                                                      </t>
  </si>
  <si>
    <t>BF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</si>
  <si>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</si>
  <si>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</si>
  <si>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 ocelový dutý svařovaný s obdélníkovým průřezem  40x20x3 mm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</si>
  <si>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
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</si>
  <si>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Sloupky - Tyč ocelová plochá 40x6 mm, výška 1150 mm, 10 ks/m</t>
  </si>
  <si>
    <t>Zábradlí:                                                                                                                                                               Schodišťové madlo - Profil ocelový dutý svařovaný s obdélníkovým průřezem  40x20x3 mm                                                                                                                                Sloupky - Tyč ocelová plochá 40x6 mm, výška 1150 mm, 10 ks/m</t>
  </si>
  <si>
    <t>Budova: CB</t>
  </si>
  <si>
    <t>Budova: BF</t>
  </si>
  <si>
    <t>Budova: BF
Dodávka poklopu včetně armovací sítě, rámu s kotvícími prvky do betonu a těsnění. Poklop  osadit při betonáži základové desky. Nutno dodržet technologické řešení a postupy výrobce.</t>
  </si>
  <si>
    <t>32ks Budova: BF, 3ks Budova: CB
Dodávka poklopu včetně armovací sítě, rámu s kotvícími prvky do betonu a těsnění. Poklop  osadit při betonáži základové desky. Nutno dodržet technologické řešení a postupy výrobce.</t>
  </si>
  <si>
    <t>Budova:BF</t>
  </si>
  <si>
    <t>ZV.5083</t>
  </si>
  <si>
    <t>ZV.5084</t>
  </si>
  <si>
    <t>ZV.5091</t>
  </si>
  <si>
    <t>Viz Schéma SH_09</t>
  </si>
  <si>
    <t xml:space="preserve">Zábradlí:                                                                                                                                                               Rám - Profil ocelový dutý svařovaný s čtvrcovým průřezem  50x50x3 mm                                                                                                                                                                                                 </t>
  </si>
  <si>
    <t>schodiste 5091</t>
  </si>
  <si>
    <t>stupen 1840x270 - podlahovy rost</t>
  </si>
  <si>
    <t>Ocelový žebřík:                                                                                                         Vnitřní šířka 400 mm                                                                                            Vnější šířka 440 mm                                                                                                 Nosné profily 50 x 20 mm                                                                                 Děrované příčle 29 x 29 mm, 9 ks</t>
  </si>
  <si>
    <t>rám</t>
  </si>
  <si>
    <t>50x50</t>
  </si>
  <si>
    <r>
      <t xml:space="preserve">ZV.1095 </t>
    </r>
    <r>
      <rPr>
        <sz val="9"/>
        <rFont val="Calibri"/>
        <family val="2"/>
        <charset val="238"/>
        <scheme val="minor"/>
      </rPr>
      <t>Zábradlí</t>
    </r>
  </si>
  <si>
    <r>
      <t xml:space="preserve">ZV.1096 </t>
    </r>
    <r>
      <rPr>
        <sz val="9"/>
        <rFont val="Calibri"/>
        <family val="2"/>
        <charset val="238"/>
        <scheme val="minor"/>
      </rPr>
      <t>Zábradlí</t>
    </r>
  </si>
  <si>
    <r>
      <t xml:space="preserve">ZV.1097 </t>
    </r>
    <r>
      <rPr>
        <sz val="9"/>
        <rFont val="Calibri"/>
        <family val="2"/>
        <charset val="238"/>
        <scheme val="minor"/>
      </rPr>
      <t>Zábradlí</t>
    </r>
  </si>
  <si>
    <r>
      <t xml:space="preserve">ZV.1098 </t>
    </r>
    <r>
      <rPr>
        <sz val="9"/>
        <rFont val="Calibri"/>
        <family val="2"/>
        <charset val="238"/>
        <scheme val="minor"/>
      </rPr>
      <t>Zábradlí</t>
    </r>
  </si>
  <si>
    <r>
      <t xml:space="preserve">ZV.2085 </t>
    </r>
    <r>
      <rPr>
        <sz val="9"/>
        <rFont val="Calibri"/>
        <family val="2"/>
        <charset val="238"/>
        <scheme val="minor"/>
      </rPr>
      <t>Zábradlí</t>
    </r>
  </si>
  <si>
    <t>5.NP (vnitřní opláštění světlíku)</t>
  </si>
  <si>
    <t>Jekl</t>
  </si>
  <si>
    <t>120/120/5</t>
  </si>
  <si>
    <t>80/80/5</t>
  </si>
  <si>
    <t>50/50/5</t>
  </si>
  <si>
    <t>ZV.5098A</t>
  </si>
  <si>
    <t>ZV.5098B</t>
  </si>
  <si>
    <t>ZV.5098C</t>
  </si>
  <si>
    <t>ZV.5098D</t>
  </si>
  <si>
    <t>50/40/5</t>
  </si>
  <si>
    <t xml:space="preserve"> 80/50/5</t>
  </si>
  <si>
    <t>Svařovaný pororošt rozměrů 1100 x 1000 mm 
Rozteč nosných pásů 	34,3 mm
Rozteč tyčí 	 	38,1 mm
Výška nosných pásů 	30 mm
Tloušťka nosných pásů 	3 mm</t>
  </si>
  <si>
    <t>120/120/8</t>
  </si>
  <si>
    <t>Platle</t>
  </si>
  <si>
    <t>180/200/5</t>
  </si>
  <si>
    <r>
      <t xml:space="preserve">ZV.1099 </t>
    </r>
    <r>
      <rPr>
        <sz val="9"/>
        <rFont val="Calibri"/>
        <family val="2"/>
        <charset val="238"/>
        <scheme val="minor"/>
      </rPr>
      <t>Překrytí anglického dvorku pororoštěm</t>
    </r>
  </si>
  <si>
    <r>
      <t xml:space="preserve">ZV.1100 </t>
    </r>
    <r>
      <rPr>
        <sz val="9"/>
        <rFont val="Calibri"/>
        <family val="2"/>
        <charset val="238"/>
        <scheme val="minor"/>
      </rPr>
      <t>Překrytí anglického dvorku pororoštěm</t>
    </r>
  </si>
  <si>
    <t>Výplň z tahokouvu, viz tabulka Specifikace - (OVY-027)</t>
  </si>
  <si>
    <t>Výplň z Tahokovu viz schéma číslo, viz tabulka Specifikace - (OVY-027)</t>
  </si>
  <si>
    <t>Výplň z Tahokovu, viz tabulka Specifikace - (OVY-027)</t>
  </si>
  <si>
    <t xml:space="preserve">Zábradlí:                                                                                                                                                               Madlo - Profil ocelový  dutý svařovaný s čtvrcovým průřezem  40x40x3 mm                                                                                                 Sloupky - Profil dutý svařovaný s čtvrcovým průřezem  40x40x3 mm,   výška 1000 mm, 1 ks/m  z plechu válcovaného za tepla 250x4 mm </t>
  </si>
  <si>
    <t>ZV.5092</t>
  </si>
  <si>
    <t>85bm</t>
  </si>
  <si>
    <t>Skleněné zábradlí na terase 5.NP - součástí fasády FAS-015</t>
  </si>
  <si>
    <t>Viz Schéma SH_07</t>
  </si>
  <si>
    <t>Viz Schéma SH_05, SH_06</t>
  </si>
  <si>
    <t>Viz Schéma SH_11A</t>
  </si>
  <si>
    <t>Viz Schéma SH_11B</t>
  </si>
  <si>
    <t>Suteren CB a BF</t>
  </si>
  <si>
    <t>Budova: BF
Viz shcéma SH_10</t>
  </si>
  <si>
    <t>B_133</t>
  </si>
  <si>
    <t>Plocha:
32,65m2</t>
  </si>
  <si>
    <t>ZV.0098</t>
  </si>
  <si>
    <t>B_265</t>
  </si>
  <si>
    <t>Plocha:
87,85m2</t>
  </si>
  <si>
    <t>Viz Schéma SH_12</t>
  </si>
  <si>
    <r>
      <t>ZV.1093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</si>
  <si>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 xml:space="preserve">ZV.1094 </t>
    </r>
    <r>
      <rPr>
        <sz val="9"/>
        <rFont val="Calibri"/>
        <family val="2"/>
        <charset val="238"/>
        <scheme val="minor"/>
      </rPr>
      <t xml:space="preserve">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</si>
  <si>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ZV.1075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</si>
  <si>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r>
      <t>ZV.1074</t>
    </r>
    <r>
      <rPr>
        <sz val="9"/>
        <rFont val="Calibri"/>
        <family val="2"/>
        <charset val="238"/>
        <scheme val="minor"/>
      </rPr>
      <t xml:space="preserve">  </t>
    </r>
    <r>
      <rPr>
        <sz val="9"/>
        <color rgb="FFFF0000"/>
        <rFont val="Calibri"/>
        <family val="2"/>
        <charset val="238"/>
        <scheme val="minor"/>
      </rPr>
      <t>Madlo</t>
    </r>
  </si>
  <si>
    <t>TR 40x3</t>
  </si>
  <si>
    <t>ZV.003</t>
  </si>
  <si>
    <r>
      <t>Oplocenka:                                                                                                                                                               Ocelový systém                                                                                                      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1040mm  (5 ks) </t>
    </r>
    <r>
      <rPr>
        <sz val="9"/>
        <color rgb="FFFF0000"/>
        <rFont val="Arial"/>
        <family val="2"/>
        <charset val="238"/>
      </rPr>
      <t>- dle dodavatele</t>
    </r>
    <r>
      <rPr>
        <sz val="9"/>
        <rFont val="Arial"/>
        <family val="2"/>
        <charset val="238"/>
      </rPr>
      <t xml:space="preserve">.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</t>
    </r>
    <r>
      <rPr>
        <sz val="9"/>
        <rFont val="Arial"/>
        <family val="2"/>
        <charset val="238"/>
      </rPr>
      <t xml:space="preserve">OVY 019.
</t>
    </r>
    <r>
      <rPr>
        <sz val="9"/>
        <color rgb="FFFF0000"/>
        <rFont val="Arial"/>
        <family val="2"/>
        <charset val="238"/>
      </rPr>
      <t>Součástí jsou jednokřídlé dveře v systému dodavatele oplocenky - OVY 020. Požadavkem je v tomto případě přístup kartovou čtečkou a osazení elektromechanického zámku.
Přes roh navazuje na ZV.005</t>
    </r>
  </si>
  <si>
    <r>
      <t>Oplocenka:
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 (44ks) </t>
    </r>
    <r>
      <rPr>
        <sz val="9"/>
        <color rgb="FFFF0000"/>
        <rFont val="Arial"/>
        <family val="2"/>
        <charset val="238"/>
      </rPr>
      <t>-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>dle dodavatele</t>
    </r>
    <r>
      <rPr>
        <sz val="9"/>
        <rFont val="Arial"/>
        <family val="2"/>
        <charset val="238"/>
      </rPr>
      <t>.</t>
    </r>
    <r>
      <rPr>
        <sz val="9"/>
        <color rgb="FFFF0000"/>
        <rFont val="Arial"/>
        <family val="2"/>
        <charset val="238"/>
      </rPr>
      <t xml:space="preserve"> Výplň panelů z drátěného pletiva s oky 40/40. Podrobnější specifikace systému viz Tabulka specifikací - OVY 019.</t>
    </r>
    <r>
      <rPr>
        <sz val="9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>Přes roh navazuje na ZV.004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</si>
  <si>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 xml:space="preserve"> mm, rozteč 1040 mm (13ks)</t>
    </r>
    <r>
      <rPr>
        <sz val="9"/>
        <color rgb="FFFF0000"/>
        <rFont val="Arial"/>
        <family val="2"/>
        <charset val="238"/>
      </rPr>
      <t xml:space="preserve"> - dle dodavatele.</t>
    </r>
    <r>
      <rPr>
        <sz val="9"/>
        <rFont val="Arial"/>
        <family val="2"/>
        <charset val="238"/>
      </rPr>
      <t xml:space="preserve"> </t>
    </r>
    <r>
      <rPr>
        <sz val="9"/>
        <color rgb="FFFF0000"/>
        <rFont val="Arial"/>
        <family val="2"/>
        <charset val="238"/>
      </rPr>
      <t xml:space="preserve">Výplň panelů z drátěného pletiva s oky 40/40. Podrobnější specifikace systému viz Tabulka specifikací - OVY 019. </t>
    </r>
    <r>
      <rPr>
        <sz val="9"/>
        <rFont val="Arial"/>
        <family val="2"/>
        <charset val="238"/>
      </rPr>
      <t xml:space="preserve">Současti systému jsou 2x dvoukřídlé dveře průchozí šířky 1800 mm a výšky 2350 mm - viz tabulka Specifikací </t>
    </r>
    <r>
      <rPr>
        <sz val="9"/>
        <color rgb="FFFF0000"/>
        <rFont val="Arial"/>
        <family val="2"/>
        <charset val="238"/>
      </rPr>
      <t>(OVY 020)</t>
    </r>
  </si>
  <si>
    <r>
      <t>Oplocenka:                                                                                                                                                               Ocelový systém
Sloupky - Profil obdelníkového průřezu 60x</t>
    </r>
    <r>
      <rPr>
        <sz val="9"/>
        <color rgb="FFFF0000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0 mm , výška </t>
    </r>
    <r>
      <rPr>
        <sz val="9"/>
        <color rgb="FFFF0000"/>
        <rFont val="Arial"/>
        <family val="2"/>
        <charset val="238"/>
      </rPr>
      <t>2350</t>
    </r>
    <r>
      <rPr>
        <sz val="9"/>
        <rFont val="Arial"/>
        <family val="2"/>
        <charset val="238"/>
      </rPr>
      <t>mm, rozteč 1040 mm (38ks)</t>
    </r>
    <r>
      <rPr>
        <sz val="9"/>
        <color rgb="FFFF0000"/>
        <rFont val="Arial"/>
        <family val="2"/>
        <charset val="238"/>
      </rPr>
      <t xml:space="preserve"> - dle dodavatele. Výplň panelů z drátěného pletiva s oky 40/40. Podrobnější specifikace systému viz Tabulka specifikací - OVY 019.
Současti systému jsou dvoukřídlé dveře průchozí šířky 1800 mm a výšky 2350 mm - viz tabulka Specifikací (OVY 020)</t>
    </r>
    <r>
      <rPr>
        <sz val="9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</si>
</sst>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_-* #,##0.00\ &quot;Sk&quot;_-;\-* #,##0.00\ &quot;Sk&quot;_-;_-* &quot;-&quot;??\ &quot;Sk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0"/>
      <name val="Arial CE"/>
      <charset val="238"/>
    </font>
    <font>
      <b/>
      <strike/>
      <sz val="9"/>
      <name val="Calibri"/>
      <family val="2"/>
      <charset val="238"/>
      <scheme val="minor"/>
    </font>
    <font>
      <strike/>
      <sz val="9"/>
      <name val="Calibri"/>
      <family val="2"/>
      <charset val="238"/>
      <scheme val="minor"/>
    </font>
    <font>
      <strike/>
      <sz val="9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8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/>
    <xf numFmtId="166" fontId="19" fillId="0" borderId="0" applyFont="0" applyFill="0" applyBorder="0" applyAlignment="0" applyProtection="0"/>
    <xf numFmtId="0" fontId="21" fillId="0" borderId="0"/>
    <xf numFmtId="0" fontId="22" fillId="0" borderId="0"/>
    <xf numFmtId="0" fontId="20" fillId="0" borderId="0"/>
    <xf numFmtId="0" fontId="21" fillId="0" borderId="0"/>
    <xf numFmtId="0" fontId="19" fillId="0" borderId="0"/>
    <xf numFmtId="0" fontId="23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19" fillId="0" borderId="0"/>
  </cellStyleXfs>
  <cellXfs count="37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4" fontId="1" fillId="0" borderId="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164" fontId="8" fillId="0" borderId="13" xfId="0" applyNumberFormat="1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164" fontId="10" fillId="2" borderId="1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6" fillId="0" borderId="13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10" fillId="0" borderId="0" xfId="0" applyFont="1"/>
    <xf numFmtId="0" fontId="10" fillId="0" borderId="7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/>
    </xf>
    <xf numFmtId="164" fontId="8" fillId="5" borderId="13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/>
    </xf>
    <xf numFmtId="164" fontId="6" fillId="5" borderId="2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6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5" borderId="1" xfId="0" applyFont="1" applyFill="1" applyBorder="1" applyAlignment="1">
      <alignment horizontal="center" vertical="top" wrapText="1"/>
    </xf>
    <xf numFmtId="164" fontId="14" fillId="5" borderId="2" xfId="0" applyNumberFormat="1" applyFont="1" applyFill="1" applyBorder="1" applyAlignment="1">
      <alignment horizontal="center" vertical="center"/>
    </xf>
    <xf numFmtId="164" fontId="14" fillId="5" borderId="1" xfId="0" applyNumberFormat="1" applyFont="1" applyFill="1" applyBorder="1" applyAlignment="1">
      <alignment horizontal="center" vertical="center"/>
    </xf>
    <xf numFmtId="43" fontId="12" fillId="0" borderId="9" xfId="1" applyFont="1" applyFill="1" applyBorder="1" applyAlignment="1">
      <alignment vertical="center" textRotation="90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2" fillId="0" borderId="7" xfId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4" fillId="0" borderId="1" xfId="0" applyFont="1" applyBorder="1" applyAlignment="1">
      <alignment horizontal="left" vertical="center" wrapText="1"/>
    </xf>
    <xf numFmtId="164" fontId="13" fillId="0" borderId="2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64" fontId="14" fillId="0" borderId="13" xfId="0" applyNumberFormat="1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43" fontId="12" fillId="0" borderId="1" xfId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15" fillId="0" borderId="13" xfId="0" applyFont="1" applyBorder="1" applyAlignment="1">
      <alignment vertical="center"/>
    </xf>
    <xf numFmtId="43" fontId="12" fillId="0" borderId="8" xfId="1" applyFont="1" applyFill="1" applyBorder="1" applyAlignment="1">
      <alignment vertical="center" textRotation="90" wrapText="1"/>
    </xf>
    <xf numFmtId="0" fontId="12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vertical="center" wrapText="1"/>
    </xf>
    <xf numFmtId="164" fontId="16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" fillId="6" borderId="7" xfId="0" applyFont="1" applyFill="1" applyBorder="1"/>
    <xf numFmtId="164" fontId="1" fillId="6" borderId="7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vertical="center" wrapText="1"/>
    </xf>
    <xf numFmtId="0" fontId="6" fillId="7" borderId="0" xfId="0" applyFont="1" applyFill="1"/>
    <xf numFmtId="0" fontId="0" fillId="7" borderId="0" xfId="0" applyFill="1"/>
    <xf numFmtId="164" fontId="2" fillId="7" borderId="0" xfId="0" applyNumberFormat="1" applyFont="1" applyFill="1" applyAlignment="1">
      <alignment horizontal="center"/>
    </xf>
    <xf numFmtId="0" fontId="8" fillId="6" borderId="4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164" fontId="8" fillId="6" borderId="7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0" fontId="6" fillId="6" borderId="0" xfId="0" applyFont="1" applyFill="1"/>
    <xf numFmtId="0" fontId="0" fillId="6" borderId="0" xfId="0" applyFill="1"/>
    <xf numFmtId="164" fontId="2" fillId="6" borderId="0" xfId="0" applyNumberFormat="1" applyFont="1" applyFill="1" applyAlignment="1">
      <alignment horizontal="center"/>
    </xf>
    <xf numFmtId="0" fontId="10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164" fontId="10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8" fillId="6" borderId="1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vertical="center"/>
    </xf>
    <xf numFmtId="0" fontId="11" fillId="6" borderId="13" xfId="0" applyFont="1" applyFill="1" applyBorder="1" applyAlignment="1">
      <alignment vertical="center"/>
    </xf>
    <xf numFmtId="0" fontId="7" fillId="6" borderId="3" xfId="0" applyFont="1" applyFill="1" applyBorder="1" applyAlignment="1">
      <alignment horizontal="left" vertical="center"/>
    </xf>
    <xf numFmtId="164" fontId="7" fillId="6" borderId="2" xfId="0" applyNumberFormat="1" applyFont="1" applyFill="1" applyBorder="1" applyAlignment="1">
      <alignment horizontal="center" vertical="center"/>
    </xf>
    <xf numFmtId="0" fontId="1" fillId="6" borderId="1" xfId="0" applyFont="1" applyFill="1" applyBorder="1"/>
    <xf numFmtId="0" fontId="7" fillId="6" borderId="3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 textRotation="90"/>
    </xf>
    <xf numFmtId="0" fontId="25" fillId="8" borderId="4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horizontal="center" vertical="center"/>
    </xf>
    <xf numFmtId="164" fontId="25" fillId="8" borderId="1" xfId="0" applyNumberFormat="1" applyFont="1" applyFill="1" applyBorder="1" applyAlignment="1">
      <alignment horizontal="center" vertical="center" wrapText="1"/>
    </xf>
    <xf numFmtId="164" fontId="25" fillId="8" borderId="1" xfId="0" applyNumberFormat="1" applyFont="1" applyFill="1" applyBorder="1" applyAlignment="1">
      <alignment horizontal="center" vertical="center"/>
    </xf>
    <xf numFmtId="164" fontId="25" fillId="8" borderId="7" xfId="0" applyNumberFormat="1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/>
    </xf>
    <xf numFmtId="164" fontId="25" fillId="8" borderId="2" xfId="0" applyNumberFormat="1" applyFont="1" applyFill="1" applyBorder="1" applyAlignment="1">
      <alignment horizontal="center" vertical="center"/>
    </xf>
    <xf numFmtId="0" fontId="25" fillId="8" borderId="1" xfId="0" applyFont="1" applyFill="1" applyBorder="1" applyAlignment="1">
      <alignment vertical="center" wrapText="1"/>
    </xf>
    <xf numFmtId="0" fontId="25" fillId="8" borderId="1" xfId="0" applyFont="1" applyFill="1" applyBorder="1" applyAlignment="1">
      <alignment vertical="center"/>
    </xf>
    <xf numFmtId="0" fontId="25" fillId="8" borderId="13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vertical="center"/>
    </xf>
    <xf numFmtId="0" fontId="26" fillId="8" borderId="13" xfId="0" applyFont="1" applyFill="1" applyBorder="1" applyAlignment="1">
      <alignment vertical="center"/>
    </xf>
    <xf numFmtId="0" fontId="24" fillId="8" borderId="3" xfId="0" applyFont="1" applyFill="1" applyBorder="1" applyAlignment="1">
      <alignment horizontal="left" vertical="center"/>
    </xf>
    <xf numFmtId="164" fontId="24" fillId="8" borderId="2" xfId="0" applyNumberFormat="1" applyFont="1" applyFill="1" applyBorder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25" fillId="8" borderId="3" xfId="0" applyFont="1" applyFill="1" applyBorder="1" applyAlignment="1">
      <alignment vertical="center" wrapText="1"/>
    </xf>
    <xf numFmtId="164" fontId="5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6" fillId="0" borderId="8" xfId="0" applyFont="1" applyBorder="1"/>
    <xf numFmtId="164" fontId="7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4" fontId="7" fillId="4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6" fillId="4" borderId="1" xfId="0" applyFont="1" applyFill="1" applyBorder="1" applyAlignment="1">
      <alignment horizontal="center"/>
    </xf>
    <xf numFmtId="0" fontId="14" fillId="4" borderId="3" xfId="0" applyFont="1" applyFill="1" applyBorder="1" applyAlignment="1">
      <alignment horizontal="center" wrapText="1"/>
    </xf>
    <xf numFmtId="0" fontId="6" fillId="4" borderId="0" xfId="0" applyFont="1" applyFill="1" applyAlignment="1">
      <alignment horizontal="center"/>
    </xf>
    <xf numFmtId="43" fontId="12" fillId="0" borderId="8" xfId="1" applyFont="1" applyFill="1" applyBorder="1" applyAlignment="1">
      <alignment horizontal="center" vertical="center" textRotation="90" wrapText="1"/>
    </xf>
    <xf numFmtId="0" fontId="12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/>
    </xf>
    <xf numFmtId="164" fontId="30" fillId="3" borderId="2" xfId="0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11" fillId="0" borderId="2" xfId="0" applyNumberFormat="1" applyFont="1" applyBorder="1" applyAlignment="1">
      <alignment horizontal="center" vertical="center"/>
    </xf>
    <xf numFmtId="164" fontId="30" fillId="0" borderId="2" xfId="0" applyNumberFormat="1" applyFont="1" applyBorder="1" applyAlignment="1">
      <alignment horizontal="center"/>
    </xf>
    <xf numFmtId="164" fontId="30" fillId="0" borderId="7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64" fontId="31" fillId="0" borderId="2" xfId="0" applyNumberFormat="1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3" fillId="0" borderId="9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/>
    </xf>
    <xf numFmtId="0" fontId="5" fillId="0" borderId="8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textRotation="90"/>
    </xf>
    <xf numFmtId="0" fontId="12" fillId="0" borderId="8" xfId="0" applyFont="1" applyBorder="1" applyAlignment="1">
      <alignment horizontal="center" vertical="center" textRotation="90"/>
    </xf>
    <xf numFmtId="0" fontId="12" fillId="0" borderId="9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 textRotation="90"/>
    </xf>
    <xf numFmtId="0" fontId="5" fillId="4" borderId="8" xfId="0" applyFont="1" applyFill="1" applyBorder="1" applyAlignment="1">
      <alignment horizontal="center" vertical="center" textRotation="90"/>
    </xf>
    <xf numFmtId="164" fontId="5" fillId="0" borderId="7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43" fontId="12" fillId="0" borderId="7" xfId="1" applyFont="1" applyFill="1" applyBorder="1" applyAlignment="1">
      <alignment horizontal="center" vertical="center" textRotation="90" wrapText="1"/>
    </xf>
    <xf numFmtId="43" fontId="12" fillId="0" borderId="9" xfId="1" applyFont="1" applyFill="1" applyBorder="1" applyAlignment="1">
      <alignment horizontal="center" vertical="center" textRotation="90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 textRotation="90" wrapText="1"/>
    </xf>
    <xf numFmtId="43" fontId="12" fillId="0" borderId="8" xfId="1" applyFont="1" applyFill="1" applyBorder="1" applyAlignment="1">
      <alignment horizontal="center" vertical="center" textRotation="90" wrapText="1"/>
    </xf>
    <xf numFmtId="43" fontId="5" fillId="0" borderId="7" xfId="1" applyFont="1" applyBorder="1" applyAlignment="1">
      <alignment horizontal="center" vertical="center" textRotation="90"/>
    </xf>
    <xf numFmtId="43" fontId="5" fillId="0" borderId="8" xfId="1" applyFont="1" applyBorder="1" applyAlignment="1">
      <alignment horizontal="center" vertical="center" textRotation="90"/>
    </xf>
    <xf numFmtId="43" fontId="5" fillId="0" borderId="9" xfId="1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textRotation="90"/>
    </xf>
    <xf numFmtId="0" fontId="5" fillId="6" borderId="8" xfId="0" applyFont="1" applyFill="1" applyBorder="1" applyAlignment="1">
      <alignment horizontal="center" vertical="center" textRotation="90"/>
    </xf>
    <xf numFmtId="0" fontId="10" fillId="2" borderId="10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28" fillId="0" borderId="11" xfId="0" applyFont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164" fontId="5" fillId="6" borderId="7" xfId="0" applyNumberFormat="1" applyFont="1" applyFill="1" applyBorder="1" applyAlignment="1">
      <alignment horizontal="center" vertical="center"/>
    </xf>
    <xf numFmtId="164" fontId="5" fillId="6" borderId="8" xfId="0" applyNumberFormat="1" applyFont="1" applyFill="1" applyBorder="1" applyAlignment="1">
      <alignment horizontal="center" vertical="center"/>
    </xf>
    <xf numFmtId="164" fontId="5" fillId="6" borderId="9" xfId="0" applyNumberFormat="1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4" fillId="8" borderId="7" xfId="0" applyFont="1" applyFill="1" applyBorder="1" applyAlignment="1">
      <alignment horizontal="center" vertical="center"/>
    </xf>
    <xf numFmtId="0" fontId="24" fillId="8" borderId="8" xfId="0" applyFont="1" applyFill="1" applyBorder="1" applyAlignment="1">
      <alignment horizontal="center" vertical="center"/>
    </xf>
    <xf numFmtId="0" fontId="24" fillId="8" borderId="9" xfId="0" applyFont="1" applyFill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 vertical="center"/>
    </xf>
    <xf numFmtId="164" fontId="5" fillId="4" borderId="8" xfId="0" applyNumberFormat="1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textRotation="90"/>
    </xf>
    <xf numFmtId="0" fontId="5" fillId="0" borderId="18" xfId="0" applyFont="1" applyBorder="1" applyAlignment="1">
      <alignment horizontal="center" vertical="center" textRotation="90"/>
    </xf>
    <xf numFmtId="0" fontId="5" fillId="0" borderId="1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</cellXfs>
  <cellStyles count="28">
    <cellStyle name="Čárka" xfId="1" builtinId="3"/>
    <cellStyle name="Čárka 2" xfId="2" xr:uid="{2BC9D898-48B0-488C-B807-3F16E997EAD2}"/>
    <cellStyle name="Měna 2" xfId="4" xr:uid="{2F9B3D73-D262-48D1-AC16-6306B4B44529}"/>
    <cellStyle name="Normal_A" xfId="5" xr:uid="{D966ADBB-5F0E-4FE3-9673-4D68E86134A7}"/>
    <cellStyle name="Normální" xfId="0" builtinId="0"/>
    <cellStyle name="Normální 10" xfId="6" xr:uid="{8B44DC73-A118-4C19-B387-1671B1CE9E7C}"/>
    <cellStyle name="Normální 11" xfId="7" xr:uid="{22236D61-FD33-4C37-87C4-949974372176}"/>
    <cellStyle name="Normální 12" xfId="8" xr:uid="{CB868181-A8C4-42A3-8FA6-DF556E6D1535}"/>
    <cellStyle name="Normální 13" xfId="9" xr:uid="{2DAAC25F-52A4-46F8-8BF3-394DE17F1C92}"/>
    <cellStyle name="Normální 14" xfId="10" xr:uid="{41C26D0C-1EDC-44BC-B801-6A9B0A814006}"/>
    <cellStyle name="Normální 15" xfId="27" xr:uid="{1A2AB0F5-9FB9-4083-8355-113F39C872CE}"/>
    <cellStyle name="Normální 16" xfId="3" xr:uid="{D5FAEFDB-9E9A-4B1E-831E-A2784FD6A50B}"/>
    <cellStyle name="Normální 2" xfId="11" xr:uid="{F11DFEF5-DE96-4626-8A1F-C62CC9723677}"/>
    <cellStyle name="Normální 2 2" xfId="12" xr:uid="{D6ABDC73-0213-40B3-BADD-65D397C96B42}"/>
    <cellStyle name="Normální 2 3" xfId="13" xr:uid="{3B91EE71-54C4-4E86-B04D-6FDCEEE041F9}"/>
    <cellStyle name="Normální 2 3 2" xfId="14" xr:uid="{BFEAC038-CA96-4032-B67A-5A9D6F278656}"/>
    <cellStyle name="Normální 2 3 3" xfId="15" xr:uid="{9D55CB4B-ECD3-491A-95BB-996F78CB46B9}"/>
    <cellStyle name="Normální 2 3 3 2" xfId="16" xr:uid="{907CD5EF-D5D2-4FC7-9004-5B6607265B2B}"/>
    <cellStyle name="Normální 2 3 3 2 2" xfId="17" xr:uid="{D0B20CD2-9EB3-4DE9-A6F4-82557AC37659}"/>
    <cellStyle name="Normální 2 3 3 2 3" xfId="18" xr:uid="{35C33AF5-77F6-4CBD-B651-A37A55A3683B}"/>
    <cellStyle name="Normální 2 3 4" xfId="19" xr:uid="{AAA15778-29C5-466D-8198-7A48AC0040EF}"/>
    <cellStyle name="Normální 3" xfId="20" xr:uid="{75954F7E-F157-443A-8C03-C338E6E3F798}"/>
    <cellStyle name="normální 4" xfId="21" xr:uid="{43DF5BEC-2DE4-42BB-B71D-8CCD59318F96}"/>
    <cellStyle name="normální 5" xfId="22" xr:uid="{2C2E0003-403C-46B1-BE4E-37EF721EE1D1}"/>
    <cellStyle name="normální 6" xfId="23" xr:uid="{5836B437-E14B-4636-8679-23DA73378790}"/>
    <cellStyle name="normální 7" xfId="24" xr:uid="{8630AC94-17D1-4DC8-807F-D1CC49C43E8E}"/>
    <cellStyle name="Normální 8" xfId="25" xr:uid="{37FD2312-FA59-4F22-ABF0-CCD5E0898CCA}"/>
    <cellStyle name="Normální 9" xfId="26" xr:uid="{16C8A507-7B7F-4F8F-A66E-D2264036D97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694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692" sqref="D692"/>
    </sheetView>
  </sheetViews>
  <sheetFormatPr defaultRowHeight="15" x14ac:dyDescent="0.25"/>
  <cols>
    <col min="2" max="3" width="11.140625" customWidth="1"/>
    <col min="4" max="4" width="60.7109375" customWidth="1"/>
    <col min="5" max="5" width="11.140625" customWidth="1"/>
    <col min="6" max="6" width="15.7109375" customWidth="1"/>
    <col min="7" max="9" width="11.140625" customWidth="1"/>
    <col min="10" max="10" width="15.85546875" customWidth="1"/>
    <col min="11" max="11" width="11.5703125" style="76" hidden="1" customWidth="1"/>
    <col min="12" max="12" width="8.5703125" style="83" hidden="1" customWidth="1"/>
    <col min="13" max="13" width="12.140625" customWidth="1"/>
    <col min="14" max="14" width="45.7109375" customWidth="1"/>
    <col min="17" max="17" width="11.5703125" customWidth="1"/>
    <col min="20" max="20" width="21.140625" customWidth="1"/>
    <col min="23" max="23" width="14.28515625" customWidth="1"/>
    <col min="25" max="25" width="13.5703125" customWidth="1"/>
  </cols>
  <sheetData>
    <row r="2" spans="2:24" ht="33" customHeight="1" x14ac:dyDescent="0.35">
      <c r="B2" s="343" t="s">
        <v>44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17"/>
    </row>
    <row r="3" spans="2:24" ht="25.5" x14ac:dyDescent="0.25">
      <c r="B3" s="32"/>
      <c r="C3" s="32" t="s">
        <v>12</v>
      </c>
      <c r="D3" s="32" t="s">
        <v>1</v>
      </c>
      <c r="E3" s="32" t="s">
        <v>163</v>
      </c>
      <c r="F3" s="32" t="s">
        <v>160</v>
      </c>
      <c r="G3" s="32" t="s">
        <v>5</v>
      </c>
      <c r="H3" s="32" t="s">
        <v>7</v>
      </c>
      <c r="I3" s="32" t="s">
        <v>8</v>
      </c>
      <c r="J3" s="33" t="s">
        <v>10</v>
      </c>
      <c r="K3" s="77" t="s">
        <v>162</v>
      </c>
      <c r="L3" s="77" t="s">
        <v>42</v>
      </c>
      <c r="M3" s="32" t="s">
        <v>162</v>
      </c>
      <c r="N3" s="32" t="s">
        <v>336</v>
      </c>
      <c r="O3" s="17"/>
      <c r="S3" s="1" t="s">
        <v>0</v>
      </c>
      <c r="T3" s="1" t="s">
        <v>24</v>
      </c>
      <c r="U3" s="1" t="s">
        <v>5</v>
      </c>
      <c r="V3" s="1" t="s">
        <v>6</v>
      </c>
      <c r="W3" s="1" t="s">
        <v>7</v>
      </c>
      <c r="X3" s="1" t="s">
        <v>8</v>
      </c>
    </row>
    <row r="4" spans="2:24" ht="24" customHeight="1" x14ac:dyDescent="0.25">
      <c r="B4" s="283" t="s">
        <v>105</v>
      </c>
      <c r="C4" s="18" t="s">
        <v>106</v>
      </c>
      <c r="D4" s="19" t="s">
        <v>355</v>
      </c>
      <c r="E4" s="20" t="s">
        <v>165</v>
      </c>
      <c r="F4" s="22" t="s">
        <v>164</v>
      </c>
      <c r="G4" s="22">
        <v>3.23</v>
      </c>
      <c r="H4" s="22">
        <v>2.4340000000000002</v>
      </c>
      <c r="I4" s="22">
        <f t="shared" ref="I4:I23" si="0">G4*H4</f>
        <v>7.8618200000000007</v>
      </c>
      <c r="J4" s="21">
        <v>1</v>
      </c>
      <c r="K4" s="78">
        <f t="shared" ref="K4:K25" si="1">I4*J4</f>
        <v>7.8618200000000007</v>
      </c>
      <c r="L4" s="79">
        <v>1.05</v>
      </c>
      <c r="M4" s="86">
        <f t="shared" ref="M4:M23" si="2">L4*I4</f>
        <v>8.2549110000000017</v>
      </c>
      <c r="N4" s="232" t="s">
        <v>442</v>
      </c>
      <c r="O4" s="17"/>
      <c r="S4" s="2" t="s">
        <v>23</v>
      </c>
      <c r="T4" s="3">
        <v>1</v>
      </c>
      <c r="U4" s="3">
        <v>1</v>
      </c>
      <c r="V4" s="3" t="s">
        <v>4</v>
      </c>
      <c r="W4" s="3">
        <v>2.4340000000000002</v>
      </c>
      <c r="X4" s="6">
        <f>T4*U4*W4</f>
        <v>2.4340000000000002</v>
      </c>
    </row>
    <row r="5" spans="2:24" ht="24" customHeight="1" thickBot="1" x14ac:dyDescent="0.3">
      <c r="B5" s="284"/>
      <c r="C5" s="18" t="s">
        <v>107</v>
      </c>
      <c r="D5" s="19" t="s">
        <v>355</v>
      </c>
      <c r="E5" s="20" t="s">
        <v>165</v>
      </c>
      <c r="F5" s="22" t="s">
        <v>164</v>
      </c>
      <c r="G5" s="22">
        <v>2.92</v>
      </c>
      <c r="H5" s="22">
        <v>2.4340000000000002</v>
      </c>
      <c r="I5" s="22">
        <f t="shared" si="0"/>
        <v>7.1072800000000003</v>
      </c>
      <c r="J5" s="21">
        <v>1</v>
      </c>
      <c r="K5" s="78">
        <f t="shared" si="1"/>
        <v>7.1072800000000003</v>
      </c>
      <c r="L5" s="79">
        <v>1.05</v>
      </c>
      <c r="M5" s="86">
        <f t="shared" si="2"/>
        <v>7.4626440000000009</v>
      </c>
      <c r="N5" s="232" t="s">
        <v>442</v>
      </c>
      <c r="O5" s="17"/>
      <c r="S5" s="5" t="s">
        <v>14</v>
      </c>
      <c r="T5" s="4">
        <v>10</v>
      </c>
      <c r="U5" s="4">
        <v>1.155</v>
      </c>
      <c r="V5" s="4" t="s">
        <v>9</v>
      </c>
      <c r="W5" s="4">
        <v>1.88</v>
      </c>
      <c r="X5" s="7">
        <f>T5*U5*W5</f>
        <v>21.713999999999999</v>
      </c>
    </row>
    <row r="6" spans="2:24" ht="24" customHeight="1" thickTop="1" thickBot="1" x14ac:dyDescent="0.3">
      <c r="B6" s="284"/>
      <c r="C6" s="18" t="s">
        <v>108</v>
      </c>
      <c r="D6" s="19" t="s">
        <v>355</v>
      </c>
      <c r="E6" s="20" t="s">
        <v>165</v>
      </c>
      <c r="F6" s="22" t="s">
        <v>164</v>
      </c>
      <c r="G6" s="22">
        <v>4.5999999999999996</v>
      </c>
      <c r="H6" s="22">
        <v>2.4340000000000002</v>
      </c>
      <c r="I6" s="22">
        <f t="shared" si="0"/>
        <v>11.196400000000001</v>
      </c>
      <c r="J6" s="21">
        <v>1</v>
      </c>
      <c r="K6" s="78">
        <f t="shared" si="1"/>
        <v>11.196400000000001</v>
      </c>
      <c r="L6" s="79">
        <v>1.05</v>
      </c>
      <c r="M6" s="86">
        <f t="shared" si="2"/>
        <v>11.756220000000001</v>
      </c>
      <c r="N6" s="232" t="s">
        <v>442</v>
      </c>
      <c r="O6" s="17"/>
      <c r="S6" s="334" t="s">
        <v>25</v>
      </c>
      <c r="T6" s="334"/>
      <c r="U6" s="334"/>
      <c r="V6" s="334"/>
      <c r="W6" s="334"/>
      <c r="X6" s="8">
        <f>SUM(X4:X5)</f>
        <v>24.148</v>
      </c>
    </row>
    <row r="7" spans="2:24" ht="24" customHeight="1" thickTop="1" x14ac:dyDescent="0.25">
      <c r="B7" s="284"/>
      <c r="C7" s="18" t="s">
        <v>109</v>
      </c>
      <c r="D7" s="19" t="s">
        <v>355</v>
      </c>
      <c r="E7" s="20" t="s">
        <v>165</v>
      </c>
      <c r="F7" s="22" t="s">
        <v>164</v>
      </c>
      <c r="G7" s="22">
        <v>4.04</v>
      </c>
      <c r="H7" s="22">
        <v>2.4340000000000002</v>
      </c>
      <c r="I7" s="22">
        <f t="shared" si="0"/>
        <v>9.8333600000000008</v>
      </c>
      <c r="J7" s="21">
        <v>1</v>
      </c>
      <c r="K7" s="78">
        <f t="shared" si="1"/>
        <v>9.8333600000000008</v>
      </c>
      <c r="L7" s="79">
        <v>1.05</v>
      </c>
      <c r="M7" s="86">
        <f>L7*I7</f>
        <v>10.325028000000001</v>
      </c>
      <c r="N7" s="232" t="s">
        <v>442</v>
      </c>
      <c r="O7" s="17"/>
    </row>
    <row r="8" spans="2:24" ht="24" customHeight="1" x14ac:dyDescent="0.25">
      <c r="B8" s="284"/>
      <c r="C8" s="18" t="s">
        <v>110</v>
      </c>
      <c r="D8" s="19" t="s">
        <v>355</v>
      </c>
      <c r="E8" s="20" t="s">
        <v>165</v>
      </c>
      <c r="F8" s="22" t="s">
        <v>164</v>
      </c>
      <c r="G8" s="22">
        <v>3.12</v>
      </c>
      <c r="H8" s="22">
        <v>2.4340000000000002</v>
      </c>
      <c r="I8" s="22">
        <f t="shared" si="0"/>
        <v>7.5940800000000008</v>
      </c>
      <c r="J8" s="21">
        <v>1</v>
      </c>
      <c r="K8" s="78">
        <f t="shared" si="1"/>
        <v>7.5940800000000008</v>
      </c>
      <c r="L8" s="79">
        <v>1.05</v>
      </c>
      <c r="M8" s="86">
        <f t="shared" si="2"/>
        <v>7.9737840000000011</v>
      </c>
      <c r="N8" s="232" t="s">
        <v>442</v>
      </c>
      <c r="O8" s="17"/>
    </row>
    <row r="9" spans="2:24" ht="24" customHeight="1" x14ac:dyDescent="0.25">
      <c r="B9" s="284"/>
      <c r="C9" s="18" t="s">
        <v>111</v>
      </c>
      <c r="D9" s="19" t="s">
        <v>355</v>
      </c>
      <c r="E9" s="20" t="s">
        <v>165</v>
      </c>
      <c r="F9" s="22" t="s">
        <v>164</v>
      </c>
      <c r="G9" s="22">
        <v>3.12</v>
      </c>
      <c r="H9" s="22">
        <v>2.4340000000000002</v>
      </c>
      <c r="I9" s="22">
        <f t="shared" si="0"/>
        <v>7.5940800000000008</v>
      </c>
      <c r="J9" s="21">
        <v>1</v>
      </c>
      <c r="K9" s="78">
        <f t="shared" si="1"/>
        <v>7.5940800000000008</v>
      </c>
      <c r="L9" s="79">
        <v>1.05</v>
      </c>
      <c r="M9" s="86">
        <f t="shared" si="2"/>
        <v>7.9737840000000011</v>
      </c>
      <c r="N9" s="232" t="s">
        <v>442</v>
      </c>
      <c r="O9" s="17"/>
    </row>
    <row r="10" spans="2:24" ht="24" customHeight="1" x14ac:dyDescent="0.25">
      <c r="B10" s="284"/>
      <c r="C10" s="18" t="s">
        <v>112</v>
      </c>
      <c r="D10" s="19" t="s">
        <v>355</v>
      </c>
      <c r="E10" s="20" t="s">
        <v>165</v>
      </c>
      <c r="F10" s="22" t="s">
        <v>164</v>
      </c>
      <c r="G10" s="22">
        <v>3.95</v>
      </c>
      <c r="H10" s="22">
        <v>2.4340000000000002</v>
      </c>
      <c r="I10" s="22">
        <f t="shared" si="0"/>
        <v>9.6143000000000018</v>
      </c>
      <c r="J10" s="21">
        <v>1</v>
      </c>
      <c r="K10" s="78">
        <f t="shared" si="1"/>
        <v>9.6143000000000018</v>
      </c>
      <c r="L10" s="79">
        <v>1.05</v>
      </c>
      <c r="M10" s="86">
        <f t="shared" si="2"/>
        <v>10.095015000000002</v>
      </c>
      <c r="N10" s="232" t="s">
        <v>442</v>
      </c>
      <c r="O10" s="17"/>
    </row>
    <row r="11" spans="2:24" ht="24" customHeight="1" x14ac:dyDescent="0.25">
      <c r="B11" s="284"/>
      <c r="C11" s="18" t="s">
        <v>113</v>
      </c>
      <c r="D11" s="19" t="s">
        <v>355</v>
      </c>
      <c r="E11" s="20" t="s">
        <v>165</v>
      </c>
      <c r="F11" s="22" t="s">
        <v>164</v>
      </c>
      <c r="G11" s="22">
        <v>3.63</v>
      </c>
      <c r="H11" s="22">
        <v>2.4340000000000002</v>
      </c>
      <c r="I11" s="22">
        <f t="shared" si="0"/>
        <v>8.8354200000000009</v>
      </c>
      <c r="J11" s="21">
        <v>1</v>
      </c>
      <c r="K11" s="78">
        <f t="shared" si="1"/>
        <v>8.8354200000000009</v>
      </c>
      <c r="L11" s="79">
        <v>1.05</v>
      </c>
      <c r="M11" s="86">
        <f t="shared" si="2"/>
        <v>9.277191000000002</v>
      </c>
      <c r="N11" s="232" t="s">
        <v>442</v>
      </c>
      <c r="O11" s="17"/>
    </row>
    <row r="12" spans="2:24" ht="24" customHeight="1" x14ac:dyDescent="0.25">
      <c r="B12" s="284"/>
      <c r="C12" s="18" t="s">
        <v>114</v>
      </c>
      <c r="D12" s="19" t="s">
        <v>355</v>
      </c>
      <c r="E12" s="20" t="s">
        <v>165</v>
      </c>
      <c r="F12" s="22" t="s">
        <v>164</v>
      </c>
      <c r="G12" s="22">
        <v>4.5999999999999996</v>
      </c>
      <c r="H12" s="22">
        <v>2.4340000000000002</v>
      </c>
      <c r="I12" s="22">
        <f t="shared" si="0"/>
        <v>11.196400000000001</v>
      </c>
      <c r="J12" s="21">
        <v>1</v>
      </c>
      <c r="K12" s="78">
        <f t="shared" si="1"/>
        <v>11.196400000000001</v>
      </c>
      <c r="L12" s="79">
        <v>1.05</v>
      </c>
      <c r="M12" s="86">
        <f t="shared" si="2"/>
        <v>11.756220000000001</v>
      </c>
      <c r="N12" s="232" t="s">
        <v>442</v>
      </c>
      <c r="O12" s="17"/>
    </row>
    <row r="13" spans="2:24" ht="24" customHeight="1" x14ac:dyDescent="0.25">
      <c r="B13" s="284"/>
      <c r="C13" s="18" t="s">
        <v>115</v>
      </c>
      <c r="D13" s="19" t="s">
        <v>355</v>
      </c>
      <c r="E13" s="20" t="s">
        <v>165</v>
      </c>
      <c r="F13" s="22" t="s">
        <v>164</v>
      </c>
      <c r="G13" s="22">
        <v>4.4000000000000004</v>
      </c>
      <c r="H13" s="22">
        <v>2.4340000000000002</v>
      </c>
      <c r="I13" s="22">
        <f t="shared" si="0"/>
        <v>10.709600000000002</v>
      </c>
      <c r="J13" s="21">
        <v>1</v>
      </c>
      <c r="K13" s="78">
        <f t="shared" si="1"/>
        <v>10.709600000000002</v>
      </c>
      <c r="L13" s="79">
        <v>1.05</v>
      </c>
      <c r="M13" s="86">
        <f t="shared" si="2"/>
        <v>11.245080000000002</v>
      </c>
      <c r="N13" s="232" t="s">
        <v>442</v>
      </c>
      <c r="O13" s="17"/>
    </row>
    <row r="14" spans="2:24" ht="24" customHeight="1" x14ac:dyDescent="0.25">
      <c r="B14" s="284"/>
      <c r="C14" s="18" t="s">
        <v>116</v>
      </c>
      <c r="D14" s="19" t="s">
        <v>355</v>
      </c>
      <c r="E14" s="20" t="s">
        <v>165</v>
      </c>
      <c r="F14" s="22" t="s">
        <v>164</v>
      </c>
      <c r="G14" s="22">
        <v>3.65</v>
      </c>
      <c r="H14" s="22">
        <v>2.4340000000000002</v>
      </c>
      <c r="I14" s="22">
        <f t="shared" si="0"/>
        <v>8.8841000000000001</v>
      </c>
      <c r="J14" s="21">
        <v>1</v>
      </c>
      <c r="K14" s="78">
        <f t="shared" si="1"/>
        <v>8.8841000000000001</v>
      </c>
      <c r="L14" s="79">
        <v>1.05</v>
      </c>
      <c r="M14" s="86">
        <f t="shared" si="2"/>
        <v>9.3283050000000003</v>
      </c>
      <c r="N14" s="232" t="s">
        <v>442</v>
      </c>
      <c r="O14" s="17"/>
    </row>
    <row r="15" spans="2:24" ht="24" customHeight="1" x14ac:dyDescent="0.25">
      <c r="B15" s="284"/>
      <c r="C15" s="18" t="s">
        <v>117</v>
      </c>
      <c r="D15" s="19" t="s">
        <v>355</v>
      </c>
      <c r="E15" s="20" t="s">
        <v>165</v>
      </c>
      <c r="F15" s="22" t="s">
        <v>164</v>
      </c>
      <c r="G15" s="22">
        <v>3.65</v>
      </c>
      <c r="H15" s="22">
        <v>2.4340000000000002</v>
      </c>
      <c r="I15" s="22">
        <f t="shared" si="0"/>
        <v>8.8841000000000001</v>
      </c>
      <c r="J15" s="21">
        <v>1</v>
      </c>
      <c r="K15" s="78">
        <f t="shared" si="1"/>
        <v>8.8841000000000001</v>
      </c>
      <c r="L15" s="79">
        <v>1.05</v>
      </c>
      <c r="M15" s="86">
        <f t="shared" si="2"/>
        <v>9.3283050000000003</v>
      </c>
      <c r="N15" s="232" t="s">
        <v>442</v>
      </c>
      <c r="O15" s="17"/>
    </row>
    <row r="16" spans="2:24" ht="24" customHeight="1" x14ac:dyDescent="0.25">
      <c r="B16" s="284"/>
      <c r="C16" s="18" t="s">
        <v>118</v>
      </c>
      <c r="D16" s="19" t="s">
        <v>355</v>
      </c>
      <c r="E16" s="20" t="s">
        <v>165</v>
      </c>
      <c r="F16" s="22" t="s">
        <v>164</v>
      </c>
      <c r="G16" s="22">
        <v>5.3</v>
      </c>
      <c r="H16" s="22">
        <v>2.4340000000000002</v>
      </c>
      <c r="I16" s="22">
        <f t="shared" si="0"/>
        <v>12.9002</v>
      </c>
      <c r="J16" s="21">
        <v>1</v>
      </c>
      <c r="K16" s="78">
        <f t="shared" si="1"/>
        <v>12.9002</v>
      </c>
      <c r="L16" s="79">
        <v>1.05</v>
      </c>
      <c r="M16" s="86">
        <f t="shared" si="2"/>
        <v>13.545210000000001</v>
      </c>
      <c r="N16" s="232" t="s">
        <v>442</v>
      </c>
      <c r="O16" s="17"/>
    </row>
    <row r="17" spans="2:24" ht="24" customHeight="1" x14ac:dyDescent="0.25">
      <c r="B17" s="284"/>
      <c r="C17" s="18" t="s">
        <v>120</v>
      </c>
      <c r="D17" s="19" t="s">
        <v>355</v>
      </c>
      <c r="E17" s="20" t="s">
        <v>165</v>
      </c>
      <c r="F17" s="22" t="s">
        <v>164</v>
      </c>
      <c r="G17" s="22">
        <v>5.3</v>
      </c>
      <c r="H17" s="22">
        <v>2.4340000000000002</v>
      </c>
      <c r="I17" s="22">
        <f t="shared" si="0"/>
        <v>12.9002</v>
      </c>
      <c r="J17" s="21">
        <v>1</v>
      </c>
      <c r="K17" s="78">
        <f t="shared" si="1"/>
        <v>12.9002</v>
      </c>
      <c r="L17" s="79">
        <v>1.05</v>
      </c>
      <c r="M17" s="86">
        <f t="shared" si="2"/>
        <v>13.545210000000001</v>
      </c>
      <c r="N17" s="232" t="s">
        <v>442</v>
      </c>
      <c r="O17" s="17"/>
    </row>
    <row r="18" spans="2:24" ht="24" customHeight="1" x14ac:dyDescent="0.25">
      <c r="B18" s="284"/>
      <c r="C18" s="18" t="s">
        <v>121</v>
      </c>
      <c r="D18" s="19" t="s">
        <v>355</v>
      </c>
      <c r="E18" s="20" t="s">
        <v>165</v>
      </c>
      <c r="F18" s="22" t="s">
        <v>164</v>
      </c>
      <c r="G18" s="22">
        <v>4.5999999999999996</v>
      </c>
      <c r="H18" s="22">
        <v>2.4340000000000002</v>
      </c>
      <c r="I18" s="22">
        <f t="shared" si="0"/>
        <v>11.196400000000001</v>
      </c>
      <c r="J18" s="21">
        <v>1</v>
      </c>
      <c r="K18" s="78">
        <f t="shared" si="1"/>
        <v>11.196400000000001</v>
      </c>
      <c r="L18" s="79">
        <v>1.05</v>
      </c>
      <c r="M18" s="86">
        <f t="shared" si="2"/>
        <v>11.756220000000001</v>
      </c>
      <c r="N18" s="232" t="s">
        <v>442</v>
      </c>
      <c r="O18" s="17"/>
    </row>
    <row r="19" spans="2:24" ht="24" customHeight="1" x14ac:dyDescent="0.25">
      <c r="B19" s="284"/>
      <c r="C19" s="18" t="s">
        <v>122</v>
      </c>
      <c r="D19" s="19" t="s">
        <v>355</v>
      </c>
      <c r="E19" s="20" t="s">
        <v>165</v>
      </c>
      <c r="F19" s="22" t="s">
        <v>164</v>
      </c>
      <c r="G19" s="22">
        <v>4.72</v>
      </c>
      <c r="H19" s="22">
        <v>2.4340000000000002</v>
      </c>
      <c r="I19" s="22">
        <f t="shared" si="0"/>
        <v>11.488480000000001</v>
      </c>
      <c r="J19" s="21">
        <v>1</v>
      </c>
      <c r="K19" s="78">
        <f t="shared" si="1"/>
        <v>11.488480000000001</v>
      </c>
      <c r="L19" s="79">
        <v>1.05</v>
      </c>
      <c r="M19" s="86">
        <f t="shared" si="2"/>
        <v>12.062904000000001</v>
      </c>
      <c r="N19" s="232" t="s">
        <v>442</v>
      </c>
      <c r="O19" s="17"/>
    </row>
    <row r="20" spans="2:24" ht="24" customHeight="1" x14ac:dyDescent="0.25">
      <c r="B20" s="284"/>
      <c r="C20" s="18" t="s">
        <v>123</v>
      </c>
      <c r="D20" s="19" t="s">
        <v>355</v>
      </c>
      <c r="E20" s="20" t="s">
        <v>165</v>
      </c>
      <c r="F20" s="22" t="s">
        <v>164</v>
      </c>
      <c r="G20" s="22">
        <v>5.3</v>
      </c>
      <c r="H20" s="22">
        <v>2.4340000000000002</v>
      </c>
      <c r="I20" s="22">
        <f t="shared" si="0"/>
        <v>12.9002</v>
      </c>
      <c r="J20" s="21">
        <v>1</v>
      </c>
      <c r="K20" s="78">
        <f t="shared" si="1"/>
        <v>12.9002</v>
      </c>
      <c r="L20" s="79">
        <v>1.05</v>
      </c>
      <c r="M20" s="86">
        <f t="shared" si="2"/>
        <v>13.545210000000001</v>
      </c>
      <c r="N20" s="232" t="s">
        <v>442</v>
      </c>
      <c r="O20" s="17"/>
    </row>
    <row r="21" spans="2:24" ht="24" customHeight="1" x14ac:dyDescent="0.25">
      <c r="B21" s="284"/>
      <c r="C21" s="18" t="s">
        <v>119</v>
      </c>
      <c r="D21" s="19" t="s">
        <v>355</v>
      </c>
      <c r="E21" s="20" t="s">
        <v>165</v>
      </c>
      <c r="F21" s="22" t="s">
        <v>164</v>
      </c>
      <c r="G21" s="22">
        <v>5.3</v>
      </c>
      <c r="H21" s="22">
        <v>2.4340000000000002</v>
      </c>
      <c r="I21" s="22">
        <f t="shared" si="0"/>
        <v>12.9002</v>
      </c>
      <c r="J21" s="21">
        <v>1</v>
      </c>
      <c r="K21" s="78">
        <f t="shared" si="1"/>
        <v>12.9002</v>
      </c>
      <c r="L21" s="79">
        <v>1.05</v>
      </c>
      <c r="M21" s="86">
        <f t="shared" si="2"/>
        <v>13.545210000000001</v>
      </c>
      <c r="N21" s="232" t="s">
        <v>442</v>
      </c>
      <c r="O21" s="17"/>
    </row>
    <row r="22" spans="2:24" ht="24" customHeight="1" x14ac:dyDescent="0.25">
      <c r="B22" s="284"/>
      <c r="C22" s="18" t="s">
        <v>124</v>
      </c>
      <c r="D22" s="19" t="s">
        <v>355</v>
      </c>
      <c r="E22" s="20" t="s">
        <v>165</v>
      </c>
      <c r="F22" s="22" t="s">
        <v>164</v>
      </c>
      <c r="G22" s="22">
        <v>4.5999999999999996</v>
      </c>
      <c r="H22" s="22">
        <v>2.4340000000000002</v>
      </c>
      <c r="I22" s="22">
        <f t="shared" si="0"/>
        <v>11.196400000000001</v>
      </c>
      <c r="J22" s="21">
        <v>1</v>
      </c>
      <c r="K22" s="78">
        <f t="shared" si="1"/>
        <v>11.196400000000001</v>
      </c>
      <c r="L22" s="79">
        <v>1.05</v>
      </c>
      <c r="M22" s="86">
        <f t="shared" si="2"/>
        <v>11.756220000000001</v>
      </c>
      <c r="N22" s="232" t="s">
        <v>442</v>
      </c>
      <c r="O22" s="17"/>
    </row>
    <row r="23" spans="2:24" ht="50.1" customHeight="1" x14ac:dyDescent="0.25">
      <c r="B23" s="284"/>
      <c r="C23" s="316" t="s">
        <v>125</v>
      </c>
      <c r="D23" s="23" t="s">
        <v>396</v>
      </c>
      <c r="E23" s="20" t="s">
        <v>37</v>
      </c>
      <c r="F23" s="22" t="s">
        <v>164</v>
      </c>
      <c r="G23" s="22">
        <v>9</v>
      </c>
      <c r="H23" s="22">
        <f>X6</f>
        <v>24.148</v>
      </c>
      <c r="I23" s="22">
        <f t="shared" si="0"/>
        <v>217.33199999999999</v>
      </c>
      <c r="J23" s="21">
        <v>1</v>
      </c>
      <c r="K23" s="78">
        <f t="shared" si="1"/>
        <v>217.33199999999999</v>
      </c>
      <c r="L23" s="79">
        <v>1.05</v>
      </c>
      <c r="M23" s="87">
        <f t="shared" si="2"/>
        <v>228.1986</v>
      </c>
      <c r="N23" s="339" t="s">
        <v>442</v>
      </c>
      <c r="O23" s="17"/>
    </row>
    <row r="24" spans="2:24" x14ac:dyDescent="0.25">
      <c r="B24" s="284"/>
      <c r="C24" s="317"/>
      <c r="D24" s="34" t="s">
        <v>362</v>
      </c>
      <c r="E24" s="20" t="s">
        <v>166</v>
      </c>
      <c r="F24" s="22" t="s">
        <v>164</v>
      </c>
      <c r="G24" s="22" t="s">
        <v>37</v>
      </c>
      <c r="H24" s="12" t="s">
        <v>37</v>
      </c>
      <c r="I24" s="22">
        <f>X34</f>
        <v>2.0724</v>
      </c>
      <c r="J24" s="20">
        <v>27</v>
      </c>
      <c r="K24" s="78">
        <f t="shared" si="1"/>
        <v>55.954799999999999</v>
      </c>
      <c r="L24" s="79">
        <v>1.05</v>
      </c>
      <c r="M24" s="263">
        <f>J24*I24*L24</f>
        <v>58.752540000000003</v>
      </c>
      <c r="N24" s="339"/>
      <c r="O24" s="17"/>
    </row>
    <row r="25" spans="2:24" x14ac:dyDescent="0.25">
      <c r="B25" s="284"/>
      <c r="C25" s="317"/>
      <c r="D25" s="34" t="s">
        <v>356</v>
      </c>
      <c r="E25" s="20" t="s">
        <v>165</v>
      </c>
      <c r="F25" s="22" t="s">
        <v>164</v>
      </c>
      <c r="G25" s="22">
        <v>0.27</v>
      </c>
      <c r="H25" s="22">
        <v>2.4340000000000002</v>
      </c>
      <c r="I25" s="22">
        <f t="shared" ref="I25" si="3">G25*H25</f>
        <v>0.6571800000000001</v>
      </c>
      <c r="J25" s="20">
        <f>J24</f>
        <v>27</v>
      </c>
      <c r="K25" s="78">
        <f t="shared" si="1"/>
        <v>17.743860000000002</v>
      </c>
      <c r="L25" s="79">
        <v>1.05</v>
      </c>
      <c r="M25" s="263">
        <f>J25*I25</f>
        <v>17.743860000000002</v>
      </c>
      <c r="N25" s="339"/>
      <c r="O25" s="17"/>
    </row>
    <row r="26" spans="2:24" x14ac:dyDescent="0.25">
      <c r="B26" s="284"/>
      <c r="C26" s="318"/>
      <c r="D26" s="37"/>
      <c r="E26" s="38"/>
      <c r="F26" s="38"/>
      <c r="G26" s="40"/>
      <c r="H26" s="40"/>
      <c r="I26" s="40"/>
      <c r="J26" s="39" t="s">
        <v>169</v>
      </c>
      <c r="K26" s="79">
        <f>SUM(K23:K25)</f>
        <v>291.03065999999995</v>
      </c>
      <c r="L26" s="79"/>
      <c r="M26" s="265">
        <f>SUM(M23:M25)</f>
        <v>304.69499999999999</v>
      </c>
      <c r="N26" s="339"/>
      <c r="O26" s="17"/>
    </row>
    <row r="27" spans="2:24" ht="50.1" customHeight="1" x14ac:dyDescent="0.25">
      <c r="B27" s="284"/>
      <c r="C27" s="316" t="s">
        <v>126</v>
      </c>
      <c r="D27" s="23" t="s">
        <v>395</v>
      </c>
      <c r="E27" s="20" t="s">
        <v>37</v>
      </c>
      <c r="F27" s="22" t="s">
        <v>164</v>
      </c>
      <c r="G27" s="22">
        <v>2</v>
      </c>
      <c r="H27" s="22">
        <f>X6</f>
        <v>24.148</v>
      </c>
      <c r="I27" s="22">
        <f t="shared" ref="I27" si="4">G27*H27</f>
        <v>48.295999999999999</v>
      </c>
      <c r="J27" s="21">
        <v>1</v>
      </c>
      <c r="K27" s="78">
        <f>I27*J27</f>
        <v>48.295999999999999</v>
      </c>
      <c r="L27" s="79">
        <v>1.05</v>
      </c>
      <c r="M27" s="87">
        <f>L27*I27</f>
        <v>50.710799999999999</v>
      </c>
      <c r="N27" s="339" t="s">
        <v>442</v>
      </c>
      <c r="O27" s="17"/>
    </row>
    <row r="28" spans="2:24" x14ac:dyDescent="0.25">
      <c r="B28" s="284"/>
      <c r="C28" s="317"/>
      <c r="D28" s="34" t="s">
        <v>362</v>
      </c>
      <c r="E28" s="20" t="s">
        <v>166</v>
      </c>
      <c r="F28" s="22" t="s">
        <v>164</v>
      </c>
      <c r="G28" s="22" t="s">
        <v>37</v>
      </c>
      <c r="H28" s="22" t="s">
        <v>37</v>
      </c>
      <c r="I28" s="22">
        <f>X34</f>
        <v>2.0724</v>
      </c>
      <c r="J28" s="20">
        <v>7</v>
      </c>
      <c r="K28" s="78">
        <f>I28*J28</f>
        <v>14.5068</v>
      </c>
      <c r="L28" s="79">
        <v>1.05</v>
      </c>
      <c r="M28" s="263">
        <f>J28*I28*L28</f>
        <v>15.232140000000001</v>
      </c>
      <c r="N28" s="339"/>
      <c r="O28" s="17"/>
    </row>
    <row r="29" spans="2:24" x14ac:dyDescent="0.25">
      <c r="B29" s="284"/>
      <c r="C29" s="317"/>
      <c r="D29" s="34" t="s">
        <v>168</v>
      </c>
      <c r="E29" s="20" t="s">
        <v>165</v>
      </c>
      <c r="F29" s="22" t="s">
        <v>164</v>
      </c>
      <c r="G29" s="22">
        <v>0.27</v>
      </c>
      <c r="H29" s="22">
        <v>2.4340000000000002</v>
      </c>
      <c r="I29" s="22">
        <f t="shared" ref="I29" si="5">G29*H29</f>
        <v>0.6571800000000001</v>
      </c>
      <c r="J29" s="20">
        <f>J28</f>
        <v>7</v>
      </c>
      <c r="K29" s="78">
        <f>I29*J29</f>
        <v>4.6002600000000005</v>
      </c>
      <c r="L29" s="79">
        <v>1.05</v>
      </c>
      <c r="M29" s="263">
        <f>J29*I29</f>
        <v>4.6002600000000005</v>
      </c>
      <c r="N29" s="339"/>
      <c r="O29" s="17"/>
    </row>
    <row r="30" spans="2:24" x14ac:dyDescent="0.25">
      <c r="B30" s="285"/>
      <c r="C30" s="318"/>
      <c r="D30" s="37"/>
      <c r="E30" s="38"/>
      <c r="F30" s="38"/>
      <c r="G30" s="38"/>
      <c r="H30" s="38"/>
      <c r="I30" s="38"/>
      <c r="J30" s="39" t="s">
        <v>169</v>
      </c>
      <c r="K30" s="79">
        <f>SUM(K27:K29)</f>
        <v>67.403059999999996</v>
      </c>
      <c r="L30" s="79"/>
      <c r="M30" s="265">
        <f>SUM(M27:M29)</f>
        <v>70.543199999999999</v>
      </c>
      <c r="N30" s="339"/>
      <c r="O30" s="17"/>
    </row>
    <row r="31" spans="2:24" ht="36" hidden="1" x14ac:dyDescent="0.25">
      <c r="B31" s="45"/>
      <c r="C31" s="32" t="s">
        <v>12</v>
      </c>
      <c r="D31" s="32" t="s">
        <v>1</v>
      </c>
      <c r="E31" s="32" t="s">
        <v>163</v>
      </c>
      <c r="F31" s="32" t="s">
        <v>160</v>
      </c>
      <c r="G31" s="32" t="s">
        <v>5</v>
      </c>
      <c r="H31" s="32" t="s">
        <v>7</v>
      </c>
      <c r="I31" s="32" t="s">
        <v>8</v>
      </c>
      <c r="J31" s="33" t="s">
        <v>10</v>
      </c>
      <c r="K31" s="77" t="s">
        <v>162</v>
      </c>
      <c r="L31" s="84"/>
      <c r="M31" s="33" t="s">
        <v>162</v>
      </c>
      <c r="N31" s="236"/>
      <c r="O31" s="17"/>
      <c r="Q31" s="13" t="s">
        <v>42</v>
      </c>
      <c r="S31" s="1" t="s">
        <v>13</v>
      </c>
      <c r="T31" s="1" t="s">
        <v>5</v>
      </c>
      <c r="U31" s="1" t="s">
        <v>41</v>
      </c>
      <c r="V31" s="1" t="s">
        <v>38</v>
      </c>
      <c r="W31" s="1" t="s">
        <v>10</v>
      </c>
      <c r="X31" s="1" t="s">
        <v>8</v>
      </c>
    </row>
    <row r="32" spans="2:24" ht="24" customHeight="1" x14ac:dyDescent="0.25">
      <c r="B32" s="283" t="s">
        <v>129</v>
      </c>
      <c r="C32" s="18" t="s">
        <v>127</v>
      </c>
      <c r="D32" s="19" t="s">
        <v>355</v>
      </c>
      <c r="E32" s="20" t="s">
        <v>165</v>
      </c>
      <c r="F32" s="22" t="s">
        <v>164</v>
      </c>
      <c r="G32" s="22">
        <v>1.45</v>
      </c>
      <c r="H32" s="22">
        <v>2.4340000000000002</v>
      </c>
      <c r="I32" s="22">
        <f t="shared" ref="I32:I41" si="6">G32*H32</f>
        <v>3.5293000000000001</v>
      </c>
      <c r="J32" s="21">
        <v>1</v>
      </c>
      <c r="K32" s="78">
        <f t="shared" ref="K32:K43" si="7">I32*J32</f>
        <v>3.5293000000000001</v>
      </c>
      <c r="L32" s="79">
        <v>1.05</v>
      </c>
      <c r="M32" s="86">
        <f t="shared" ref="M32:M43" si="8">K32*L32</f>
        <v>3.7057650000000004</v>
      </c>
      <c r="N32" s="232" t="s">
        <v>442</v>
      </c>
      <c r="O32" s="17"/>
      <c r="S32" s="2" t="s">
        <v>40</v>
      </c>
      <c r="T32" s="3">
        <v>1</v>
      </c>
      <c r="U32" s="3">
        <v>2</v>
      </c>
      <c r="V32" s="3">
        <f>T32*U32</f>
        <v>2</v>
      </c>
      <c r="W32" s="3">
        <v>1</v>
      </c>
      <c r="X32" s="3">
        <v>157</v>
      </c>
    </row>
    <row r="33" spans="2:24" ht="24" customHeight="1" thickBot="1" x14ac:dyDescent="0.3">
      <c r="B33" s="284"/>
      <c r="C33" s="18" t="s">
        <v>128</v>
      </c>
      <c r="D33" s="19" t="s">
        <v>355</v>
      </c>
      <c r="E33" s="20" t="s">
        <v>165</v>
      </c>
      <c r="F33" s="22" t="s">
        <v>164</v>
      </c>
      <c r="G33" s="22">
        <v>1.6</v>
      </c>
      <c r="H33" s="22">
        <v>2.4340000000000002</v>
      </c>
      <c r="I33" s="22">
        <f t="shared" si="6"/>
        <v>3.8944000000000005</v>
      </c>
      <c r="J33" s="21">
        <v>1</v>
      </c>
      <c r="K33" s="78">
        <f t="shared" si="7"/>
        <v>3.8944000000000005</v>
      </c>
      <c r="L33" s="79">
        <v>1.05</v>
      </c>
      <c r="M33" s="86">
        <f t="shared" si="8"/>
        <v>4.0891200000000003</v>
      </c>
      <c r="N33" s="232" t="s">
        <v>442</v>
      </c>
      <c r="O33" s="17"/>
      <c r="S33" s="2" t="s">
        <v>13</v>
      </c>
      <c r="T33" s="3">
        <v>0.22</v>
      </c>
      <c r="U33" s="3">
        <v>0.12</v>
      </c>
      <c r="V33" s="3">
        <f>T33*U33</f>
        <v>2.64E-2</v>
      </c>
      <c r="W33" s="3">
        <f>V32/V33</f>
        <v>75.757575757575765</v>
      </c>
      <c r="X33" s="3">
        <f>X32/W33</f>
        <v>2.0724</v>
      </c>
    </row>
    <row r="34" spans="2:24" ht="24" customHeight="1" thickTop="1" thickBot="1" x14ac:dyDescent="0.3">
      <c r="B34" s="284"/>
      <c r="C34" s="18" t="s">
        <v>130</v>
      </c>
      <c r="D34" s="19" t="s">
        <v>355</v>
      </c>
      <c r="E34" s="20" t="s">
        <v>165</v>
      </c>
      <c r="F34" s="22" t="s">
        <v>164</v>
      </c>
      <c r="G34" s="22">
        <v>3.6</v>
      </c>
      <c r="H34" s="22">
        <v>2.4340000000000002</v>
      </c>
      <c r="I34" s="22">
        <f t="shared" si="6"/>
        <v>8.7624000000000013</v>
      </c>
      <c r="J34" s="21">
        <v>1</v>
      </c>
      <c r="K34" s="78">
        <f t="shared" si="7"/>
        <v>8.7624000000000013</v>
      </c>
      <c r="L34" s="79">
        <v>1.05</v>
      </c>
      <c r="M34" s="86">
        <f t="shared" si="8"/>
        <v>9.2005200000000009</v>
      </c>
      <c r="N34" s="232" t="s">
        <v>442</v>
      </c>
      <c r="O34" s="17"/>
      <c r="S34" s="334" t="s">
        <v>39</v>
      </c>
      <c r="T34" s="334"/>
      <c r="U34" s="334"/>
      <c r="V34" s="334"/>
      <c r="W34" s="334"/>
      <c r="X34" s="14">
        <f>X33</f>
        <v>2.0724</v>
      </c>
    </row>
    <row r="35" spans="2:24" ht="24" customHeight="1" thickTop="1" x14ac:dyDescent="0.25">
      <c r="B35" s="284"/>
      <c r="C35" s="18" t="s">
        <v>131</v>
      </c>
      <c r="D35" s="19" t="s">
        <v>355</v>
      </c>
      <c r="E35" s="20" t="s">
        <v>165</v>
      </c>
      <c r="F35" s="22" t="s">
        <v>164</v>
      </c>
      <c r="G35" s="22">
        <v>3.9</v>
      </c>
      <c r="H35" s="22">
        <v>2.4340000000000002</v>
      </c>
      <c r="I35" s="22">
        <f t="shared" si="6"/>
        <v>9.4926000000000013</v>
      </c>
      <c r="J35" s="21">
        <v>1</v>
      </c>
      <c r="K35" s="78">
        <f t="shared" si="7"/>
        <v>9.4926000000000013</v>
      </c>
      <c r="L35" s="79">
        <v>1.05</v>
      </c>
      <c r="M35" s="86">
        <f t="shared" si="8"/>
        <v>9.9672300000000025</v>
      </c>
      <c r="N35" s="232" t="s">
        <v>442</v>
      </c>
      <c r="O35" s="17"/>
    </row>
    <row r="36" spans="2:24" ht="24" customHeight="1" x14ac:dyDescent="0.25">
      <c r="B36" s="284"/>
      <c r="C36" s="18" t="s">
        <v>132</v>
      </c>
      <c r="D36" s="19" t="s">
        <v>355</v>
      </c>
      <c r="E36" s="20" t="s">
        <v>165</v>
      </c>
      <c r="F36" s="22" t="s">
        <v>164</v>
      </c>
      <c r="G36" s="22">
        <v>4.5999999999999996</v>
      </c>
      <c r="H36" s="22">
        <v>2.4340000000000002</v>
      </c>
      <c r="I36" s="22">
        <f t="shared" si="6"/>
        <v>11.196400000000001</v>
      </c>
      <c r="J36" s="21">
        <v>1</v>
      </c>
      <c r="K36" s="78">
        <f t="shared" si="7"/>
        <v>11.196400000000001</v>
      </c>
      <c r="L36" s="79">
        <v>1.05</v>
      </c>
      <c r="M36" s="86">
        <f t="shared" si="8"/>
        <v>11.756220000000001</v>
      </c>
      <c r="N36" s="232" t="s">
        <v>442</v>
      </c>
      <c r="O36" s="17"/>
    </row>
    <row r="37" spans="2:24" ht="24" customHeight="1" x14ac:dyDescent="0.25">
      <c r="B37" s="284"/>
      <c r="C37" s="18" t="s">
        <v>139</v>
      </c>
      <c r="D37" s="19" t="s">
        <v>355</v>
      </c>
      <c r="E37" s="20" t="s">
        <v>165</v>
      </c>
      <c r="F37" s="22" t="s">
        <v>164</v>
      </c>
      <c r="G37" s="22">
        <v>4.9000000000000004</v>
      </c>
      <c r="H37" s="22">
        <v>2.4340000000000002</v>
      </c>
      <c r="I37" s="22">
        <f t="shared" si="6"/>
        <v>11.926600000000002</v>
      </c>
      <c r="J37" s="21">
        <v>1</v>
      </c>
      <c r="K37" s="78">
        <f t="shared" si="7"/>
        <v>11.926600000000002</v>
      </c>
      <c r="L37" s="79">
        <v>1.05</v>
      </c>
      <c r="M37" s="86">
        <f t="shared" si="8"/>
        <v>12.522930000000002</v>
      </c>
      <c r="N37" s="232" t="s">
        <v>442</v>
      </c>
      <c r="O37" s="17"/>
    </row>
    <row r="38" spans="2:24" ht="24" customHeight="1" x14ac:dyDescent="0.25">
      <c r="B38" s="284"/>
      <c r="C38" s="18" t="s">
        <v>134</v>
      </c>
      <c r="D38" s="19" t="s">
        <v>355</v>
      </c>
      <c r="E38" s="20" t="s">
        <v>165</v>
      </c>
      <c r="F38" s="22" t="s">
        <v>164</v>
      </c>
      <c r="G38" s="22">
        <v>3.6</v>
      </c>
      <c r="H38" s="22">
        <v>2.4340000000000002</v>
      </c>
      <c r="I38" s="22">
        <f t="shared" si="6"/>
        <v>8.7624000000000013</v>
      </c>
      <c r="J38" s="21">
        <v>1</v>
      </c>
      <c r="K38" s="78">
        <f t="shared" si="7"/>
        <v>8.7624000000000013</v>
      </c>
      <c r="L38" s="79">
        <v>1.05</v>
      </c>
      <c r="M38" s="86">
        <f t="shared" si="8"/>
        <v>9.2005200000000009</v>
      </c>
      <c r="N38" s="232" t="s">
        <v>442</v>
      </c>
      <c r="O38" s="17"/>
    </row>
    <row r="39" spans="2:24" ht="24" customHeight="1" x14ac:dyDescent="0.25">
      <c r="B39" s="284"/>
      <c r="C39" s="18" t="s">
        <v>135</v>
      </c>
      <c r="D39" s="19" t="s">
        <v>355</v>
      </c>
      <c r="E39" s="20" t="s">
        <v>165</v>
      </c>
      <c r="F39" s="22" t="s">
        <v>164</v>
      </c>
      <c r="G39" s="22">
        <v>3.65</v>
      </c>
      <c r="H39" s="22">
        <v>2.4340000000000002</v>
      </c>
      <c r="I39" s="22">
        <f t="shared" si="6"/>
        <v>8.8841000000000001</v>
      </c>
      <c r="J39" s="21">
        <v>1</v>
      </c>
      <c r="K39" s="78">
        <f t="shared" si="7"/>
        <v>8.8841000000000001</v>
      </c>
      <c r="L39" s="79">
        <v>1.05</v>
      </c>
      <c r="M39" s="86">
        <f t="shared" si="8"/>
        <v>9.3283050000000003</v>
      </c>
      <c r="N39" s="232" t="s">
        <v>442</v>
      </c>
      <c r="O39" s="17"/>
    </row>
    <row r="40" spans="2:24" ht="24" customHeight="1" x14ac:dyDescent="0.25">
      <c r="B40" s="285"/>
      <c r="C40" s="18" t="s">
        <v>136</v>
      </c>
      <c r="D40" s="19" t="s">
        <v>355</v>
      </c>
      <c r="E40" s="20" t="s">
        <v>165</v>
      </c>
      <c r="F40" s="22" t="s">
        <v>164</v>
      </c>
      <c r="G40" s="22">
        <v>4.5999999999999996</v>
      </c>
      <c r="H40" s="22">
        <v>2.4340000000000002</v>
      </c>
      <c r="I40" s="22">
        <f t="shared" si="6"/>
        <v>11.196400000000001</v>
      </c>
      <c r="J40" s="21">
        <v>1</v>
      </c>
      <c r="K40" s="78">
        <f t="shared" si="7"/>
        <v>11.196400000000001</v>
      </c>
      <c r="L40" s="79">
        <v>1.05</v>
      </c>
      <c r="M40" s="86">
        <f t="shared" si="8"/>
        <v>11.756220000000001</v>
      </c>
      <c r="N40" s="232" t="s">
        <v>442</v>
      </c>
      <c r="O40" s="17"/>
    </row>
    <row r="41" spans="2:24" ht="50.1" customHeight="1" x14ac:dyDescent="0.25">
      <c r="B41" s="284" t="s">
        <v>129</v>
      </c>
      <c r="C41" s="316" t="s">
        <v>137</v>
      </c>
      <c r="D41" s="23" t="s">
        <v>391</v>
      </c>
      <c r="E41" s="20" t="s">
        <v>165</v>
      </c>
      <c r="F41" s="22" t="s">
        <v>164</v>
      </c>
      <c r="G41" s="22">
        <v>8.5</v>
      </c>
      <c r="H41" s="22">
        <v>2.4340000000000002</v>
      </c>
      <c r="I41" s="22">
        <f t="shared" si="6"/>
        <v>20.689</v>
      </c>
      <c r="J41" s="21">
        <v>1</v>
      </c>
      <c r="K41" s="78">
        <f t="shared" si="7"/>
        <v>20.689</v>
      </c>
      <c r="L41" s="79">
        <v>1.05</v>
      </c>
      <c r="M41" s="87">
        <f t="shared" si="8"/>
        <v>21.72345</v>
      </c>
      <c r="N41" s="339" t="s">
        <v>442</v>
      </c>
      <c r="O41" s="17"/>
    </row>
    <row r="42" spans="2:24" x14ac:dyDescent="0.25">
      <c r="B42" s="284"/>
      <c r="C42" s="317"/>
      <c r="D42" s="34" t="s">
        <v>167</v>
      </c>
      <c r="E42" s="20" t="s">
        <v>166</v>
      </c>
      <c r="F42" s="22" t="s">
        <v>164</v>
      </c>
      <c r="G42" s="22" t="s">
        <v>37</v>
      </c>
      <c r="H42" s="22" t="s">
        <v>37</v>
      </c>
      <c r="I42" s="22">
        <f>X34</f>
        <v>2.0724</v>
      </c>
      <c r="J42" s="20">
        <v>27</v>
      </c>
      <c r="K42" s="78">
        <f t="shared" si="7"/>
        <v>55.954799999999999</v>
      </c>
      <c r="L42" s="79">
        <v>1.05</v>
      </c>
      <c r="M42" s="87">
        <f t="shared" si="8"/>
        <v>58.752540000000003</v>
      </c>
      <c r="N42" s="339"/>
      <c r="O42" s="17"/>
    </row>
    <row r="43" spans="2:24" x14ac:dyDescent="0.25">
      <c r="B43" s="284"/>
      <c r="C43" s="317"/>
      <c r="D43" s="34" t="s">
        <v>356</v>
      </c>
      <c r="E43" s="20" t="s">
        <v>165</v>
      </c>
      <c r="F43" s="22" t="s">
        <v>164</v>
      </c>
      <c r="G43" s="22">
        <v>0.27</v>
      </c>
      <c r="H43" s="22">
        <v>2.4340000000000002</v>
      </c>
      <c r="I43" s="22">
        <f t="shared" ref="I43" si="9">G43*H43</f>
        <v>0.6571800000000001</v>
      </c>
      <c r="J43" s="20">
        <f>J42</f>
        <v>27</v>
      </c>
      <c r="K43" s="78">
        <f t="shared" si="7"/>
        <v>17.743860000000002</v>
      </c>
      <c r="L43" s="79">
        <v>1.05</v>
      </c>
      <c r="M43" s="87">
        <f t="shared" si="8"/>
        <v>18.631053000000001</v>
      </c>
      <c r="N43" s="339"/>
      <c r="O43" s="17"/>
    </row>
    <row r="44" spans="2:24" x14ac:dyDescent="0.25">
      <c r="B44" s="284"/>
      <c r="C44" s="318"/>
      <c r="D44" s="37"/>
      <c r="E44" s="38"/>
      <c r="F44" s="38"/>
      <c r="G44" s="40"/>
      <c r="H44" s="40"/>
      <c r="I44" s="40"/>
      <c r="J44" s="39" t="s">
        <v>169</v>
      </c>
      <c r="K44" s="79">
        <f>SUM(K41:K43)</f>
        <v>94.387659999999997</v>
      </c>
      <c r="L44" s="79"/>
      <c r="M44" s="86">
        <f>SUM(M41:M43)</f>
        <v>99.107043000000004</v>
      </c>
      <c r="N44" s="339"/>
      <c r="O44" s="17"/>
    </row>
    <row r="45" spans="2:24" ht="24" x14ac:dyDescent="0.25">
      <c r="B45" s="284"/>
      <c r="C45" s="18" t="s">
        <v>138</v>
      </c>
      <c r="D45" s="19" t="s">
        <v>355</v>
      </c>
      <c r="E45" s="20" t="s">
        <v>165</v>
      </c>
      <c r="F45" s="22" t="s">
        <v>164</v>
      </c>
      <c r="G45" s="22">
        <v>3.6</v>
      </c>
      <c r="H45" s="22">
        <v>2.4340000000000002</v>
      </c>
      <c r="I45" s="22">
        <f t="shared" ref="I45:I50" si="10">G45*H45</f>
        <v>8.7624000000000013</v>
      </c>
      <c r="J45" s="21">
        <v>1</v>
      </c>
      <c r="K45" s="78">
        <f t="shared" ref="K45:K52" si="11">I45*J45</f>
        <v>8.7624000000000013</v>
      </c>
      <c r="L45" s="79">
        <v>1.05</v>
      </c>
      <c r="M45" s="86">
        <f t="shared" ref="M45:M52" si="12">K45*L45</f>
        <v>9.2005200000000009</v>
      </c>
      <c r="N45" s="232" t="s">
        <v>442</v>
      </c>
      <c r="O45" s="17"/>
    </row>
    <row r="46" spans="2:24" ht="24" x14ac:dyDescent="0.25">
      <c r="B46" s="284"/>
      <c r="C46" s="18" t="s">
        <v>133</v>
      </c>
      <c r="D46" s="19" t="s">
        <v>355</v>
      </c>
      <c r="E46" s="20" t="s">
        <v>165</v>
      </c>
      <c r="F46" s="22" t="s">
        <v>164</v>
      </c>
      <c r="G46" s="22">
        <v>4.9000000000000004</v>
      </c>
      <c r="H46" s="22">
        <v>2.4340000000000002</v>
      </c>
      <c r="I46" s="22">
        <f t="shared" si="10"/>
        <v>11.926600000000002</v>
      </c>
      <c r="J46" s="21">
        <v>1</v>
      </c>
      <c r="K46" s="78">
        <f t="shared" si="11"/>
        <v>11.926600000000002</v>
      </c>
      <c r="L46" s="79">
        <v>1.05</v>
      </c>
      <c r="M46" s="86">
        <f t="shared" si="12"/>
        <v>12.522930000000002</v>
      </c>
      <c r="N46" s="232" t="s">
        <v>442</v>
      </c>
      <c r="O46" s="17"/>
    </row>
    <row r="47" spans="2:24" ht="24" x14ac:dyDescent="0.25">
      <c r="B47" s="284"/>
      <c r="C47" s="18" t="s">
        <v>140</v>
      </c>
      <c r="D47" s="19" t="s">
        <v>355</v>
      </c>
      <c r="E47" s="20" t="s">
        <v>165</v>
      </c>
      <c r="F47" s="22" t="s">
        <v>164</v>
      </c>
      <c r="G47" s="22">
        <v>3.6</v>
      </c>
      <c r="H47" s="22">
        <v>2.4340000000000002</v>
      </c>
      <c r="I47" s="22">
        <f t="shared" si="10"/>
        <v>8.7624000000000013</v>
      </c>
      <c r="J47" s="21">
        <v>1</v>
      </c>
      <c r="K47" s="78">
        <f t="shared" si="11"/>
        <v>8.7624000000000013</v>
      </c>
      <c r="L47" s="79">
        <v>1.05</v>
      </c>
      <c r="M47" s="86">
        <f t="shared" si="12"/>
        <v>9.2005200000000009</v>
      </c>
      <c r="N47" s="232" t="s">
        <v>442</v>
      </c>
      <c r="O47" s="17"/>
    </row>
    <row r="48" spans="2:24" ht="24" x14ac:dyDescent="0.25">
      <c r="B48" s="284"/>
      <c r="C48" s="18" t="s">
        <v>141</v>
      </c>
      <c r="D48" s="19" t="s">
        <v>355</v>
      </c>
      <c r="E48" s="20" t="s">
        <v>165</v>
      </c>
      <c r="F48" s="22" t="s">
        <v>164</v>
      </c>
      <c r="G48" s="22">
        <v>3.65</v>
      </c>
      <c r="H48" s="22">
        <v>2.4340000000000002</v>
      </c>
      <c r="I48" s="22">
        <f t="shared" si="10"/>
        <v>8.8841000000000001</v>
      </c>
      <c r="J48" s="21">
        <v>1</v>
      </c>
      <c r="K48" s="78">
        <f t="shared" si="11"/>
        <v>8.8841000000000001</v>
      </c>
      <c r="L48" s="79">
        <v>1.05</v>
      </c>
      <c r="M48" s="86">
        <f t="shared" si="12"/>
        <v>9.3283050000000003</v>
      </c>
      <c r="N48" s="232" t="s">
        <v>442</v>
      </c>
      <c r="O48" s="17"/>
    </row>
    <row r="49" spans="2:17" ht="24" x14ac:dyDescent="0.25">
      <c r="B49" s="284"/>
      <c r="C49" s="18" t="s">
        <v>145</v>
      </c>
      <c r="D49" s="19" t="s">
        <v>355</v>
      </c>
      <c r="E49" s="20" t="s">
        <v>165</v>
      </c>
      <c r="F49" s="22" t="s">
        <v>164</v>
      </c>
      <c r="G49" s="22">
        <v>4.5999999999999996</v>
      </c>
      <c r="H49" s="22">
        <v>2.4340000000000002</v>
      </c>
      <c r="I49" s="22">
        <f t="shared" si="10"/>
        <v>11.196400000000001</v>
      </c>
      <c r="J49" s="21">
        <v>1</v>
      </c>
      <c r="K49" s="78">
        <f t="shared" si="11"/>
        <v>11.196400000000001</v>
      </c>
      <c r="L49" s="79">
        <v>1.05</v>
      </c>
      <c r="M49" s="86">
        <f t="shared" si="12"/>
        <v>11.756220000000001</v>
      </c>
      <c r="N49" s="232" t="s">
        <v>442</v>
      </c>
      <c r="O49" s="17"/>
    </row>
    <row r="50" spans="2:17" ht="50.1" customHeight="1" x14ac:dyDescent="0.25">
      <c r="B50" s="284"/>
      <c r="C50" s="316" t="s">
        <v>142</v>
      </c>
      <c r="D50" s="23" t="s">
        <v>392</v>
      </c>
      <c r="E50" s="20" t="s">
        <v>165</v>
      </c>
      <c r="F50" s="22" t="s">
        <v>164</v>
      </c>
      <c r="G50" s="22">
        <v>8.5</v>
      </c>
      <c r="H50" s="22">
        <v>2.4340000000000002</v>
      </c>
      <c r="I50" s="22">
        <f t="shared" si="10"/>
        <v>20.689</v>
      </c>
      <c r="J50" s="21">
        <v>1</v>
      </c>
      <c r="K50" s="78">
        <f t="shared" si="11"/>
        <v>20.689</v>
      </c>
      <c r="L50" s="79">
        <v>1.05</v>
      </c>
      <c r="M50" s="87">
        <f t="shared" si="12"/>
        <v>21.72345</v>
      </c>
      <c r="N50" s="339" t="s">
        <v>442</v>
      </c>
      <c r="O50" s="17"/>
    </row>
    <row r="51" spans="2:17" x14ac:dyDescent="0.25">
      <c r="B51" s="284"/>
      <c r="C51" s="317"/>
      <c r="D51" s="34" t="s">
        <v>362</v>
      </c>
      <c r="E51" s="20" t="s">
        <v>166</v>
      </c>
      <c r="F51" s="22" t="s">
        <v>164</v>
      </c>
      <c r="G51" s="22" t="s">
        <v>37</v>
      </c>
      <c r="H51" s="22" t="s">
        <v>37</v>
      </c>
      <c r="I51" s="22">
        <f>X34</f>
        <v>2.0724</v>
      </c>
      <c r="J51" s="20">
        <v>27</v>
      </c>
      <c r="K51" s="78">
        <f t="shared" si="11"/>
        <v>55.954799999999999</v>
      </c>
      <c r="L51" s="79">
        <v>1.05</v>
      </c>
      <c r="M51" s="87">
        <f t="shared" si="12"/>
        <v>58.752540000000003</v>
      </c>
      <c r="N51" s="339"/>
      <c r="O51" s="17"/>
    </row>
    <row r="52" spans="2:17" x14ac:dyDescent="0.25">
      <c r="B52" s="284"/>
      <c r="C52" s="317"/>
      <c r="D52" s="34" t="s">
        <v>383</v>
      </c>
      <c r="E52" s="24" t="s">
        <v>165</v>
      </c>
      <c r="F52" s="22" t="s">
        <v>164</v>
      </c>
      <c r="G52" s="26">
        <v>0.27</v>
      </c>
      <c r="H52" s="26">
        <v>2.4340000000000002</v>
      </c>
      <c r="I52" s="22">
        <f t="shared" ref="I52" si="13">G52*H52</f>
        <v>0.6571800000000001</v>
      </c>
      <c r="J52" s="24">
        <f>J51</f>
        <v>27</v>
      </c>
      <c r="K52" s="78">
        <f t="shared" si="11"/>
        <v>17.743860000000002</v>
      </c>
      <c r="L52" s="79">
        <v>1.05</v>
      </c>
      <c r="M52" s="87">
        <f t="shared" si="12"/>
        <v>18.631053000000001</v>
      </c>
      <c r="N52" s="339"/>
      <c r="O52" s="17"/>
    </row>
    <row r="53" spans="2:17" x14ac:dyDescent="0.25">
      <c r="B53" s="284"/>
      <c r="C53" s="318"/>
      <c r="D53" s="37"/>
      <c r="E53" s="38"/>
      <c r="F53" s="38"/>
      <c r="G53" s="40"/>
      <c r="H53" s="40"/>
      <c r="I53" s="40"/>
      <c r="J53" s="39" t="s">
        <v>169</v>
      </c>
      <c r="K53" s="79">
        <f>SUM(K50:K52)</f>
        <v>94.387659999999997</v>
      </c>
      <c r="L53" s="79"/>
      <c r="M53" s="86">
        <f>SUM(M50:M52)</f>
        <v>99.107043000000004</v>
      </c>
      <c r="N53" s="339"/>
      <c r="O53" s="17"/>
    </row>
    <row r="54" spans="2:17" ht="24" x14ac:dyDescent="0.25">
      <c r="B54" s="284"/>
      <c r="C54" s="28" t="s">
        <v>143</v>
      </c>
      <c r="D54" s="19" t="s">
        <v>355</v>
      </c>
      <c r="E54" s="24" t="s">
        <v>165</v>
      </c>
      <c r="F54" s="22" t="s">
        <v>164</v>
      </c>
      <c r="G54" s="26">
        <v>3.6</v>
      </c>
      <c r="H54" s="26">
        <v>2.4340000000000002</v>
      </c>
      <c r="I54" s="22">
        <f t="shared" ref="I54:I60" si="14">G54*H54</f>
        <v>8.7624000000000013</v>
      </c>
      <c r="J54" s="25">
        <v>1</v>
      </c>
      <c r="K54" s="78">
        <f>I54*J54</f>
        <v>8.7624000000000013</v>
      </c>
      <c r="L54" s="79">
        <v>1.05</v>
      </c>
      <c r="M54" s="86">
        <f>K54*L54</f>
        <v>9.2005200000000009</v>
      </c>
      <c r="N54" s="232" t="s">
        <v>442</v>
      </c>
      <c r="O54" s="17"/>
    </row>
    <row r="55" spans="2:17" ht="24" x14ac:dyDescent="0.25">
      <c r="B55" s="284"/>
      <c r="C55" s="28" t="s">
        <v>144</v>
      </c>
      <c r="D55" s="19" t="s">
        <v>355</v>
      </c>
      <c r="E55" s="20" t="s">
        <v>165</v>
      </c>
      <c r="F55" s="22" t="s">
        <v>164</v>
      </c>
      <c r="G55" s="22">
        <v>4.9000000000000004</v>
      </c>
      <c r="H55" s="22">
        <v>2.4340000000000002</v>
      </c>
      <c r="I55" s="22">
        <f t="shared" si="14"/>
        <v>11.926600000000002</v>
      </c>
      <c r="J55" s="21">
        <v>1</v>
      </c>
      <c r="K55" s="78">
        <f>I55*J55</f>
        <v>11.926600000000002</v>
      </c>
      <c r="L55" s="79">
        <v>1.05</v>
      </c>
      <c r="M55" s="86">
        <f>K55*L55</f>
        <v>12.522930000000002</v>
      </c>
      <c r="N55" s="232" t="s">
        <v>442</v>
      </c>
      <c r="O55" s="17"/>
    </row>
    <row r="56" spans="2:17" ht="24" x14ac:dyDescent="0.25">
      <c r="B56" s="284"/>
      <c r="C56" s="28" t="s">
        <v>146</v>
      </c>
      <c r="D56" s="19" t="s">
        <v>355</v>
      </c>
      <c r="E56" s="20" t="s">
        <v>165</v>
      </c>
      <c r="F56" s="22" t="s">
        <v>164</v>
      </c>
      <c r="G56" s="22">
        <v>3.6</v>
      </c>
      <c r="H56" s="22">
        <v>2.4340000000000002</v>
      </c>
      <c r="I56" s="22">
        <f t="shared" si="14"/>
        <v>8.7624000000000013</v>
      </c>
      <c r="J56" s="21">
        <v>1</v>
      </c>
      <c r="K56" s="78">
        <f>I56*J56</f>
        <v>8.7624000000000013</v>
      </c>
      <c r="L56" s="79">
        <v>1.05</v>
      </c>
      <c r="M56" s="86">
        <f>K56*L56</f>
        <v>9.2005200000000009</v>
      </c>
      <c r="N56" s="232" t="s">
        <v>442</v>
      </c>
      <c r="O56" s="17"/>
    </row>
    <row r="57" spans="2:17" ht="24" x14ac:dyDescent="0.25">
      <c r="B57" s="284"/>
      <c r="C57" s="28" t="s">
        <v>147</v>
      </c>
      <c r="D57" s="19" t="s">
        <v>355</v>
      </c>
      <c r="E57" s="20" t="s">
        <v>165</v>
      </c>
      <c r="F57" s="22" t="s">
        <v>164</v>
      </c>
      <c r="G57" s="22">
        <v>3.65</v>
      </c>
      <c r="H57" s="22">
        <v>2.4340000000000002</v>
      </c>
      <c r="I57" s="22">
        <f t="shared" si="14"/>
        <v>8.8841000000000001</v>
      </c>
      <c r="J57" s="21">
        <v>1</v>
      </c>
      <c r="K57" s="78">
        <f>I57*J57</f>
        <v>8.8841000000000001</v>
      </c>
      <c r="L57" s="79">
        <v>1.05</v>
      </c>
      <c r="M57" s="86">
        <f>K57*L57</f>
        <v>9.3283050000000003</v>
      </c>
      <c r="N57" s="232" t="s">
        <v>442</v>
      </c>
      <c r="O57" s="17"/>
    </row>
    <row r="58" spans="2:17" ht="24" x14ac:dyDescent="0.25">
      <c r="B58" s="284"/>
      <c r="C58" s="28" t="s">
        <v>148</v>
      </c>
      <c r="D58" s="19" t="s">
        <v>355</v>
      </c>
      <c r="E58" s="20" t="s">
        <v>165</v>
      </c>
      <c r="F58" s="22" t="s">
        <v>164</v>
      </c>
      <c r="G58" s="22">
        <v>4.5999999999999996</v>
      </c>
      <c r="H58" s="22">
        <v>2.4340000000000002</v>
      </c>
      <c r="I58" s="22">
        <f t="shared" si="14"/>
        <v>11.196400000000001</v>
      </c>
      <c r="J58" s="21">
        <v>1</v>
      </c>
      <c r="K58" s="78">
        <f>I58*J58</f>
        <v>11.196400000000001</v>
      </c>
      <c r="L58" s="79">
        <v>1.05</v>
      </c>
      <c r="M58" s="86">
        <f>K58*L58</f>
        <v>11.756220000000001</v>
      </c>
      <c r="N58" s="232" t="s">
        <v>442</v>
      </c>
      <c r="O58" s="17"/>
    </row>
    <row r="59" spans="2:17" ht="15" hidden="1" customHeight="1" x14ac:dyDescent="0.25">
      <c r="B59" s="284"/>
      <c r="C59" s="43"/>
      <c r="D59" s="44"/>
      <c r="E59" s="20"/>
      <c r="F59" s="22"/>
      <c r="G59" s="22"/>
      <c r="H59" s="22"/>
      <c r="I59" s="22"/>
      <c r="J59" s="21"/>
      <c r="K59" s="78"/>
      <c r="L59" s="78"/>
      <c r="M59" s="86"/>
      <c r="N59" s="93"/>
      <c r="O59" s="17"/>
      <c r="Q59" s="9"/>
    </row>
    <row r="60" spans="2:17" ht="50.1" customHeight="1" x14ac:dyDescent="0.25">
      <c r="B60" s="284"/>
      <c r="C60" s="316" t="s">
        <v>149</v>
      </c>
      <c r="D60" s="23" t="s">
        <v>369</v>
      </c>
      <c r="E60" s="20" t="s">
        <v>165</v>
      </c>
      <c r="F60" s="22" t="s">
        <v>164</v>
      </c>
      <c r="G60" s="22">
        <v>8.5</v>
      </c>
      <c r="H60" s="22">
        <v>2.4340000000000002</v>
      </c>
      <c r="I60" s="22">
        <f t="shared" si="14"/>
        <v>20.689</v>
      </c>
      <c r="J60" s="21">
        <v>1</v>
      </c>
      <c r="K60" s="78">
        <f>I60*J60</f>
        <v>20.689</v>
      </c>
      <c r="L60" s="79">
        <v>1.05</v>
      </c>
      <c r="M60" s="87">
        <f>K60*L60</f>
        <v>21.72345</v>
      </c>
      <c r="N60" s="339" t="s">
        <v>442</v>
      </c>
      <c r="O60" s="17"/>
    </row>
    <row r="61" spans="2:17" x14ac:dyDescent="0.25">
      <c r="B61" s="284"/>
      <c r="C61" s="317"/>
      <c r="D61" s="34" t="s">
        <v>362</v>
      </c>
      <c r="E61" s="24" t="s">
        <v>166</v>
      </c>
      <c r="F61" s="22" t="s">
        <v>164</v>
      </c>
      <c r="G61" s="26" t="s">
        <v>37</v>
      </c>
      <c r="H61" s="26" t="s">
        <v>37</v>
      </c>
      <c r="I61" s="22">
        <f>X33</f>
        <v>2.0724</v>
      </c>
      <c r="J61" s="24">
        <v>27</v>
      </c>
      <c r="K61" s="78">
        <f>I61*J61</f>
        <v>55.954799999999999</v>
      </c>
      <c r="L61" s="79">
        <v>1.05</v>
      </c>
      <c r="M61" s="87">
        <f>K61*L61</f>
        <v>58.752540000000003</v>
      </c>
      <c r="N61" s="339"/>
      <c r="O61" s="17"/>
    </row>
    <row r="62" spans="2:17" x14ac:dyDescent="0.25">
      <c r="B62" s="284"/>
      <c r="C62" s="317"/>
      <c r="D62" s="34" t="s">
        <v>356</v>
      </c>
      <c r="E62" s="20" t="s">
        <v>165</v>
      </c>
      <c r="F62" s="22" t="s">
        <v>164</v>
      </c>
      <c r="G62" s="22">
        <v>0.27</v>
      </c>
      <c r="H62" s="22">
        <v>2.4340000000000002</v>
      </c>
      <c r="I62" s="22">
        <f t="shared" ref="I62" si="15">G62*H62</f>
        <v>0.6571800000000001</v>
      </c>
      <c r="J62" s="20">
        <f>J61</f>
        <v>27</v>
      </c>
      <c r="K62" s="78">
        <f>I62*J62</f>
        <v>17.743860000000002</v>
      </c>
      <c r="L62" s="79">
        <v>1.05</v>
      </c>
      <c r="M62" s="87">
        <f>K62*L62</f>
        <v>18.631053000000001</v>
      </c>
      <c r="N62" s="339"/>
      <c r="O62" s="17"/>
    </row>
    <row r="63" spans="2:17" x14ac:dyDescent="0.25">
      <c r="B63" s="284"/>
      <c r="C63" s="318"/>
      <c r="D63" s="37"/>
      <c r="E63" s="38"/>
      <c r="F63" s="38"/>
      <c r="G63" s="40"/>
      <c r="H63" s="40"/>
      <c r="I63" s="40"/>
      <c r="J63" s="39" t="s">
        <v>169</v>
      </c>
      <c r="K63" s="79">
        <f>SUM(K60:K62)</f>
        <v>94.387659999999997</v>
      </c>
      <c r="L63" s="79"/>
      <c r="M63" s="86">
        <f>SUM(M60:M62)</f>
        <v>99.107043000000004</v>
      </c>
      <c r="N63" s="339"/>
      <c r="O63" s="17"/>
    </row>
    <row r="64" spans="2:17" ht="24" x14ac:dyDescent="0.25">
      <c r="B64" s="284"/>
      <c r="C64" s="28" t="s">
        <v>150</v>
      </c>
      <c r="D64" s="19" t="s">
        <v>355</v>
      </c>
      <c r="E64" s="20" t="s">
        <v>165</v>
      </c>
      <c r="F64" s="22" t="s">
        <v>164</v>
      </c>
      <c r="G64" s="22">
        <v>3.6</v>
      </c>
      <c r="H64" s="22">
        <v>2.4340000000000002</v>
      </c>
      <c r="I64" s="22">
        <f t="shared" ref="I64:I66" si="16">G64*H64</f>
        <v>8.7624000000000013</v>
      </c>
      <c r="J64" s="21">
        <v>1</v>
      </c>
      <c r="K64" s="78">
        <f>I64*J64</f>
        <v>8.7624000000000013</v>
      </c>
      <c r="L64" s="79">
        <v>1.05</v>
      </c>
      <c r="M64" s="86">
        <f>K64*L64</f>
        <v>9.2005200000000009</v>
      </c>
      <c r="N64" s="232" t="s">
        <v>441</v>
      </c>
      <c r="O64" s="17"/>
    </row>
    <row r="65" spans="2:15" ht="24" x14ac:dyDescent="0.25">
      <c r="B65" s="284"/>
      <c r="C65" s="28" t="s">
        <v>151</v>
      </c>
      <c r="D65" s="19" t="s">
        <v>355</v>
      </c>
      <c r="E65" s="20" t="s">
        <v>165</v>
      </c>
      <c r="F65" s="22" t="s">
        <v>164</v>
      </c>
      <c r="G65" s="22">
        <v>4.9000000000000004</v>
      </c>
      <c r="H65" s="22">
        <v>2.4340000000000002</v>
      </c>
      <c r="I65" s="22">
        <f t="shared" si="16"/>
        <v>11.926600000000002</v>
      </c>
      <c r="J65" s="21">
        <v>1</v>
      </c>
      <c r="K65" s="78">
        <f>I65*J65</f>
        <v>11.926600000000002</v>
      </c>
      <c r="L65" s="79">
        <v>1.05</v>
      </c>
      <c r="M65" s="86">
        <f>K65*L65</f>
        <v>12.522930000000002</v>
      </c>
      <c r="N65" s="232" t="s">
        <v>441</v>
      </c>
      <c r="O65" s="17"/>
    </row>
    <row r="66" spans="2:15" ht="50.1" customHeight="1" x14ac:dyDescent="0.25">
      <c r="B66" s="284"/>
      <c r="C66" s="316" t="s">
        <v>152</v>
      </c>
      <c r="D66" s="23" t="s">
        <v>394</v>
      </c>
      <c r="E66" s="24" t="s">
        <v>37</v>
      </c>
      <c r="F66" s="22" t="s">
        <v>164</v>
      </c>
      <c r="G66" s="22">
        <v>2</v>
      </c>
      <c r="H66" s="22">
        <f>X6</f>
        <v>24.148</v>
      </c>
      <c r="I66" s="22">
        <f t="shared" si="16"/>
        <v>48.295999999999999</v>
      </c>
      <c r="J66" s="21">
        <v>1</v>
      </c>
      <c r="K66" s="78">
        <f>I66*J66</f>
        <v>48.295999999999999</v>
      </c>
      <c r="L66" s="79">
        <v>1.05</v>
      </c>
      <c r="M66" s="87">
        <f>K66*L66</f>
        <v>50.710799999999999</v>
      </c>
      <c r="N66" s="339" t="s">
        <v>441</v>
      </c>
      <c r="O66" s="17"/>
    </row>
    <row r="67" spans="2:15" x14ac:dyDescent="0.25">
      <c r="B67" s="284"/>
      <c r="C67" s="317"/>
      <c r="D67" s="34" t="s">
        <v>362</v>
      </c>
      <c r="E67" s="24" t="s">
        <v>166</v>
      </c>
      <c r="F67" s="22" t="s">
        <v>164</v>
      </c>
      <c r="G67" s="26" t="s">
        <v>37</v>
      </c>
      <c r="H67" s="26" t="s">
        <v>37</v>
      </c>
      <c r="I67" s="22">
        <f>X34</f>
        <v>2.0724</v>
      </c>
      <c r="J67" s="24">
        <v>7</v>
      </c>
      <c r="K67" s="78">
        <f>I67*J67</f>
        <v>14.5068</v>
      </c>
      <c r="L67" s="79">
        <v>1.05</v>
      </c>
      <c r="M67" s="87">
        <f>K67*L67</f>
        <v>15.232140000000001</v>
      </c>
      <c r="N67" s="339"/>
      <c r="O67" s="17"/>
    </row>
    <row r="68" spans="2:15" x14ac:dyDescent="0.25">
      <c r="B68" s="284"/>
      <c r="C68" s="317"/>
      <c r="D68" s="34" t="s">
        <v>356</v>
      </c>
      <c r="E68" s="20" t="s">
        <v>165</v>
      </c>
      <c r="F68" s="22" t="s">
        <v>164</v>
      </c>
      <c r="G68" s="22">
        <v>0.27</v>
      </c>
      <c r="H68" s="22">
        <v>2.4340000000000002</v>
      </c>
      <c r="I68" s="22">
        <f t="shared" ref="I68" si="17">G68*H68</f>
        <v>0.6571800000000001</v>
      </c>
      <c r="J68" s="20">
        <f>J67</f>
        <v>7</v>
      </c>
      <c r="K68" s="78">
        <f>I68*J68</f>
        <v>4.6002600000000005</v>
      </c>
      <c r="L68" s="79">
        <v>1.05</v>
      </c>
      <c r="M68" s="87">
        <f>K68*L68</f>
        <v>4.8302730000000009</v>
      </c>
      <c r="N68" s="339"/>
      <c r="O68" s="17"/>
    </row>
    <row r="69" spans="2:15" x14ac:dyDescent="0.25">
      <c r="B69" s="285"/>
      <c r="C69" s="318"/>
      <c r="D69" s="37"/>
      <c r="E69" s="38"/>
      <c r="F69" s="38"/>
      <c r="G69" s="38"/>
      <c r="H69" s="38"/>
      <c r="I69" s="38"/>
      <c r="J69" s="39" t="s">
        <v>169</v>
      </c>
      <c r="K69" s="79">
        <f>SUM(K66:K68)</f>
        <v>67.403059999999996</v>
      </c>
      <c r="L69" s="79"/>
      <c r="M69" s="86">
        <f>SUM(M66:M68)</f>
        <v>70.773212999999998</v>
      </c>
      <c r="N69" s="339"/>
      <c r="O69" s="17"/>
    </row>
    <row r="70" spans="2:15" ht="36" hidden="1" x14ac:dyDescent="0.25">
      <c r="B70" s="46"/>
      <c r="C70" s="32" t="s">
        <v>12</v>
      </c>
      <c r="D70" s="32" t="s">
        <v>1</v>
      </c>
      <c r="E70" s="32" t="s">
        <v>163</v>
      </c>
      <c r="F70" s="32" t="s">
        <v>160</v>
      </c>
      <c r="G70" s="32" t="s">
        <v>5</v>
      </c>
      <c r="H70" s="32" t="s">
        <v>7</v>
      </c>
      <c r="I70" s="32" t="s">
        <v>8</v>
      </c>
      <c r="J70" s="33" t="s">
        <v>10</v>
      </c>
      <c r="K70" s="77" t="s">
        <v>162</v>
      </c>
      <c r="L70" s="84" t="s">
        <v>42</v>
      </c>
      <c r="M70" s="33" t="s">
        <v>162</v>
      </c>
      <c r="N70" s="93"/>
      <c r="O70" s="17"/>
    </row>
    <row r="71" spans="2:15" ht="24" customHeight="1" x14ac:dyDescent="0.25">
      <c r="B71" s="283" t="s">
        <v>104</v>
      </c>
      <c r="C71" s="18" t="s">
        <v>92</v>
      </c>
      <c r="D71" s="19" t="s">
        <v>355</v>
      </c>
      <c r="E71" s="24" t="s">
        <v>165</v>
      </c>
      <c r="F71" s="22" t="s">
        <v>164</v>
      </c>
      <c r="G71" s="26">
        <v>4.49</v>
      </c>
      <c r="H71" s="26">
        <v>2.4340000000000002</v>
      </c>
      <c r="I71" s="22">
        <f t="shared" ref="I71:I81" si="18">G71*H71</f>
        <v>10.928660000000001</v>
      </c>
      <c r="J71" s="25">
        <v>1</v>
      </c>
      <c r="K71" s="78">
        <f t="shared" ref="K71:K83" si="19">I71*J71</f>
        <v>10.928660000000001</v>
      </c>
      <c r="L71" s="79">
        <v>1.05</v>
      </c>
      <c r="M71" s="86">
        <f t="shared" ref="M71:M83" si="20">K71*L71</f>
        <v>11.475093000000001</v>
      </c>
      <c r="N71" s="232" t="s">
        <v>441</v>
      </c>
      <c r="O71" s="17"/>
    </row>
    <row r="72" spans="2:15" ht="24" customHeight="1" x14ac:dyDescent="0.25">
      <c r="B72" s="284"/>
      <c r="C72" s="18" t="s">
        <v>93</v>
      </c>
      <c r="D72" s="19" t="s">
        <v>355</v>
      </c>
      <c r="E72" s="24" t="s">
        <v>165</v>
      </c>
      <c r="F72" s="22" t="s">
        <v>164</v>
      </c>
      <c r="G72" s="26">
        <v>5.0199999999999996</v>
      </c>
      <c r="H72" s="26">
        <v>2.4340000000000002</v>
      </c>
      <c r="I72" s="22">
        <f t="shared" si="18"/>
        <v>12.218679999999999</v>
      </c>
      <c r="J72" s="25">
        <v>1</v>
      </c>
      <c r="K72" s="78">
        <f t="shared" si="19"/>
        <v>12.218679999999999</v>
      </c>
      <c r="L72" s="79">
        <v>1.05</v>
      </c>
      <c r="M72" s="86">
        <f t="shared" si="20"/>
        <v>12.829613999999999</v>
      </c>
      <c r="N72" s="232" t="s">
        <v>441</v>
      </c>
      <c r="O72" s="17"/>
    </row>
    <row r="73" spans="2:15" ht="24" customHeight="1" x14ac:dyDescent="0.25">
      <c r="B73" s="284"/>
      <c r="C73" s="18" t="s">
        <v>94</v>
      </c>
      <c r="D73" s="19" t="s">
        <v>355</v>
      </c>
      <c r="E73" s="24" t="s">
        <v>165</v>
      </c>
      <c r="F73" s="22" t="s">
        <v>164</v>
      </c>
      <c r="G73" s="26">
        <v>5.51</v>
      </c>
      <c r="H73" s="26">
        <v>2.4340000000000002</v>
      </c>
      <c r="I73" s="22">
        <f t="shared" si="18"/>
        <v>13.411340000000001</v>
      </c>
      <c r="J73" s="25">
        <v>1</v>
      </c>
      <c r="K73" s="78">
        <f t="shared" si="19"/>
        <v>13.411340000000001</v>
      </c>
      <c r="L73" s="79">
        <v>1.05</v>
      </c>
      <c r="M73" s="86">
        <f t="shared" si="20"/>
        <v>14.081907000000001</v>
      </c>
      <c r="N73" s="232" t="s">
        <v>441</v>
      </c>
      <c r="O73" s="17"/>
    </row>
    <row r="74" spans="2:15" ht="24" customHeight="1" x14ac:dyDescent="0.25">
      <c r="B74" s="284"/>
      <c r="C74" s="18" t="s">
        <v>95</v>
      </c>
      <c r="D74" s="19" t="s">
        <v>355</v>
      </c>
      <c r="E74" s="24" t="s">
        <v>165</v>
      </c>
      <c r="F74" s="22" t="s">
        <v>164</v>
      </c>
      <c r="G74" s="26">
        <v>5.25</v>
      </c>
      <c r="H74" s="26">
        <v>2.4340000000000002</v>
      </c>
      <c r="I74" s="22">
        <f t="shared" si="18"/>
        <v>12.778500000000001</v>
      </c>
      <c r="J74" s="25">
        <v>1</v>
      </c>
      <c r="K74" s="78">
        <f t="shared" si="19"/>
        <v>12.778500000000001</v>
      </c>
      <c r="L74" s="79">
        <v>1.05</v>
      </c>
      <c r="M74" s="86">
        <f t="shared" si="20"/>
        <v>13.417425000000001</v>
      </c>
      <c r="N74" s="232" t="s">
        <v>441</v>
      </c>
      <c r="O74" s="17"/>
    </row>
    <row r="75" spans="2:15" ht="24" customHeight="1" x14ac:dyDescent="0.25">
      <c r="B75" s="284"/>
      <c r="C75" s="18" t="s">
        <v>96</v>
      </c>
      <c r="D75" s="19" t="s">
        <v>355</v>
      </c>
      <c r="E75" s="24" t="s">
        <v>165</v>
      </c>
      <c r="F75" s="22" t="s">
        <v>164</v>
      </c>
      <c r="G75" s="26">
        <v>4.83</v>
      </c>
      <c r="H75" s="26">
        <v>2.4340000000000002</v>
      </c>
      <c r="I75" s="22">
        <f t="shared" si="18"/>
        <v>11.756220000000001</v>
      </c>
      <c r="J75" s="25">
        <v>1</v>
      </c>
      <c r="K75" s="78">
        <f t="shared" si="19"/>
        <v>11.756220000000001</v>
      </c>
      <c r="L75" s="79">
        <v>1.05</v>
      </c>
      <c r="M75" s="86">
        <f t="shared" si="20"/>
        <v>12.344031000000001</v>
      </c>
      <c r="N75" s="232" t="s">
        <v>441</v>
      </c>
      <c r="O75" s="17"/>
    </row>
    <row r="76" spans="2:15" ht="24" customHeight="1" x14ac:dyDescent="0.25">
      <c r="B76" s="284"/>
      <c r="C76" s="18" t="s">
        <v>97</v>
      </c>
      <c r="D76" s="19" t="s">
        <v>355</v>
      </c>
      <c r="E76" s="24" t="s">
        <v>165</v>
      </c>
      <c r="F76" s="22" t="s">
        <v>164</v>
      </c>
      <c r="G76" s="26">
        <v>4.2300000000000004</v>
      </c>
      <c r="H76" s="26">
        <v>2.4340000000000002</v>
      </c>
      <c r="I76" s="22">
        <f t="shared" si="18"/>
        <v>10.295820000000001</v>
      </c>
      <c r="J76" s="25">
        <v>1</v>
      </c>
      <c r="K76" s="78">
        <f t="shared" si="19"/>
        <v>10.295820000000001</v>
      </c>
      <c r="L76" s="79">
        <v>1.05</v>
      </c>
      <c r="M76" s="86">
        <f t="shared" si="20"/>
        <v>10.810611000000002</v>
      </c>
      <c r="N76" s="232" t="s">
        <v>441</v>
      </c>
      <c r="O76" s="17"/>
    </row>
    <row r="77" spans="2:15" ht="24" customHeight="1" x14ac:dyDescent="0.25">
      <c r="B77" s="284"/>
      <c r="C77" s="18" t="s">
        <v>98</v>
      </c>
      <c r="D77" s="19" t="s">
        <v>355</v>
      </c>
      <c r="E77" s="24" t="s">
        <v>165</v>
      </c>
      <c r="F77" s="22" t="s">
        <v>164</v>
      </c>
      <c r="G77" s="26">
        <v>4.1500000000000004</v>
      </c>
      <c r="H77" s="26">
        <v>2.4340000000000002</v>
      </c>
      <c r="I77" s="22">
        <f t="shared" si="18"/>
        <v>10.101100000000002</v>
      </c>
      <c r="J77" s="25">
        <v>1</v>
      </c>
      <c r="K77" s="78">
        <f t="shared" si="19"/>
        <v>10.101100000000002</v>
      </c>
      <c r="L77" s="79">
        <v>1.05</v>
      </c>
      <c r="M77" s="86">
        <f t="shared" si="20"/>
        <v>10.606155000000003</v>
      </c>
      <c r="N77" s="232" t="s">
        <v>441</v>
      </c>
      <c r="O77" s="17"/>
    </row>
    <row r="78" spans="2:15" ht="24" customHeight="1" x14ac:dyDescent="0.25">
      <c r="B78" s="284"/>
      <c r="C78" s="18" t="s">
        <v>99</v>
      </c>
      <c r="D78" s="19" t="s">
        <v>355</v>
      </c>
      <c r="E78" s="24" t="s">
        <v>165</v>
      </c>
      <c r="F78" s="22" t="s">
        <v>164</v>
      </c>
      <c r="G78" s="26">
        <v>4.68</v>
      </c>
      <c r="H78" s="26">
        <v>2.4340000000000002</v>
      </c>
      <c r="I78" s="22">
        <f t="shared" si="18"/>
        <v>11.391120000000001</v>
      </c>
      <c r="J78" s="25">
        <v>1</v>
      </c>
      <c r="K78" s="78">
        <f t="shared" si="19"/>
        <v>11.391120000000001</v>
      </c>
      <c r="L78" s="79">
        <v>1.05</v>
      </c>
      <c r="M78" s="86">
        <f t="shared" si="20"/>
        <v>11.960676000000001</v>
      </c>
      <c r="N78" s="232" t="s">
        <v>441</v>
      </c>
      <c r="O78" s="17"/>
    </row>
    <row r="79" spans="2:15" ht="24" customHeight="1" x14ac:dyDescent="0.25">
      <c r="B79" s="284"/>
      <c r="C79" s="18" t="s">
        <v>100</v>
      </c>
      <c r="D79" s="19" t="s">
        <v>355</v>
      </c>
      <c r="E79" s="24" t="s">
        <v>165</v>
      </c>
      <c r="F79" s="22" t="s">
        <v>164</v>
      </c>
      <c r="G79" s="26">
        <v>4.83</v>
      </c>
      <c r="H79" s="26">
        <v>2.4340000000000002</v>
      </c>
      <c r="I79" s="22">
        <f t="shared" si="18"/>
        <v>11.756220000000001</v>
      </c>
      <c r="J79" s="25">
        <v>1</v>
      </c>
      <c r="K79" s="78">
        <f t="shared" si="19"/>
        <v>11.756220000000001</v>
      </c>
      <c r="L79" s="79">
        <v>1.05</v>
      </c>
      <c r="M79" s="86">
        <f t="shared" si="20"/>
        <v>12.344031000000001</v>
      </c>
      <c r="N79" s="232" t="s">
        <v>441</v>
      </c>
      <c r="O79" s="17"/>
    </row>
    <row r="80" spans="2:15" ht="24" customHeight="1" x14ac:dyDescent="0.25">
      <c r="B80" s="284"/>
      <c r="C80" s="18" t="s">
        <v>101</v>
      </c>
      <c r="D80" s="19" t="s">
        <v>355</v>
      </c>
      <c r="E80" s="24" t="s">
        <v>165</v>
      </c>
      <c r="F80" s="22" t="s">
        <v>164</v>
      </c>
      <c r="G80" s="26">
        <v>4.49</v>
      </c>
      <c r="H80" s="26">
        <v>2.4340000000000002</v>
      </c>
      <c r="I80" s="22">
        <f t="shared" si="18"/>
        <v>10.928660000000001</v>
      </c>
      <c r="J80" s="25">
        <v>1</v>
      </c>
      <c r="K80" s="78">
        <f t="shared" si="19"/>
        <v>10.928660000000001</v>
      </c>
      <c r="L80" s="79">
        <v>1.05</v>
      </c>
      <c r="M80" s="86">
        <f t="shared" si="20"/>
        <v>11.475093000000001</v>
      </c>
      <c r="N80" s="232" t="s">
        <v>441</v>
      </c>
      <c r="O80" s="17"/>
    </row>
    <row r="81" spans="2:15" ht="51" customHeight="1" x14ac:dyDescent="0.25">
      <c r="B81" s="284"/>
      <c r="C81" s="316" t="s">
        <v>102</v>
      </c>
      <c r="D81" s="23" t="s">
        <v>391</v>
      </c>
      <c r="E81" s="20" t="s">
        <v>37</v>
      </c>
      <c r="F81" s="22" t="s">
        <v>164</v>
      </c>
      <c r="G81" s="22">
        <v>1.78</v>
      </c>
      <c r="H81" s="22">
        <f>X6</f>
        <v>24.148</v>
      </c>
      <c r="I81" s="22">
        <f t="shared" si="18"/>
        <v>42.983440000000002</v>
      </c>
      <c r="J81" s="21">
        <v>1</v>
      </c>
      <c r="K81" s="78">
        <f t="shared" si="19"/>
        <v>42.983440000000002</v>
      </c>
      <c r="L81" s="79">
        <v>1.05</v>
      </c>
      <c r="M81" s="87">
        <f t="shared" si="20"/>
        <v>45.132612000000002</v>
      </c>
      <c r="N81" s="339" t="s">
        <v>441</v>
      </c>
      <c r="O81" s="17"/>
    </row>
    <row r="82" spans="2:15" x14ac:dyDescent="0.25">
      <c r="B82" s="284"/>
      <c r="C82" s="317"/>
      <c r="D82" s="34" t="s">
        <v>362</v>
      </c>
      <c r="E82" s="24" t="s">
        <v>166</v>
      </c>
      <c r="F82" s="22" t="s">
        <v>164</v>
      </c>
      <c r="G82" s="26" t="s">
        <v>37</v>
      </c>
      <c r="H82" s="41" t="s">
        <v>37</v>
      </c>
      <c r="I82" s="26">
        <f>X34</f>
        <v>2.0724</v>
      </c>
      <c r="J82" s="24">
        <v>6</v>
      </c>
      <c r="K82" s="78">
        <f t="shared" si="19"/>
        <v>12.4344</v>
      </c>
      <c r="L82" s="79">
        <v>1.05</v>
      </c>
      <c r="M82" s="87">
        <f t="shared" si="20"/>
        <v>13.05612</v>
      </c>
      <c r="N82" s="339"/>
      <c r="O82" s="17"/>
    </row>
    <row r="83" spans="2:15" x14ac:dyDescent="0.25">
      <c r="B83" s="284"/>
      <c r="C83" s="317"/>
      <c r="D83" s="34" t="s">
        <v>356</v>
      </c>
      <c r="E83" s="24" t="s">
        <v>165</v>
      </c>
      <c r="F83" s="22" t="s">
        <v>164</v>
      </c>
      <c r="G83" s="26">
        <v>0.27</v>
      </c>
      <c r="H83" s="26">
        <v>2.4340000000000002</v>
      </c>
      <c r="I83" s="22">
        <f t="shared" ref="I83" si="21">G83*H83</f>
        <v>0.6571800000000001</v>
      </c>
      <c r="J83" s="24">
        <f>J82</f>
        <v>6</v>
      </c>
      <c r="K83" s="78">
        <f t="shared" si="19"/>
        <v>3.9430800000000006</v>
      </c>
      <c r="L83" s="79">
        <v>1.05</v>
      </c>
      <c r="M83" s="87">
        <f t="shared" si="20"/>
        <v>4.1402340000000004</v>
      </c>
      <c r="N83" s="339"/>
      <c r="O83" s="17"/>
    </row>
    <row r="84" spans="2:15" x14ac:dyDescent="0.25">
      <c r="B84" s="284"/>
      <c r="C84" s="318"/>
      <c r="D84" s="37"/>
      <c r="E84" s="38"/>
      <c r="F84" s="38"/>
      <c r="G84" s="40"/>
      <c r="H84" s="40"/>
      <c r="I84" s="40"/>
      <c r="J84" s="39" t="s">
        <v>169</v>
      </c>
      <c r="K84" s="79">
        <f>SUM(K81:K83)</f>
        <v>59.36092</v>
      </c>
      <c r="L84" s="79"/>
      <c r="M84" s="86">
        <f>SUM(M81:M83)</f>
        <v>62.328966000000001</v>
      </c>
      <c r="N84" s="339"/>
      <c r="O84" s="17"/>
    </row>
    <row r="85" spans="2:15" ht="53.45" customHeight="1" x14ac:dyDescent="0.25">
      <c r="B85" s="284"/>
      <c r="C85" s="316" t="s">
        <v>103</v>
      </c>
      <c r="D85" s="23" t="s">
        <v>391</v>
      </c>
      <c r="E85" s="20" t="s">
        <v>37</v>
      </c>
      <c r="F85" s="22" t="s">
        <v>164</v>
      </c>
      <c r="G85" s="22">
        <v>50.18</v>
      </c>
      <c r="H85" s="22">
        <f>X6</f>
        <v>24.148</v>
      </c>
      <c r="I85" s="22">
        <f t="shared" ref="I85" si="22">G85*H85</f>
        <v>1211.7466400000001</v>
      </c>
      <c r="J85" s="21">
        <v>1</v>
      </c>
      <c r="K85" s="78">
        <f>I85*J85</f>
        <v>1211.7466400000001</v>
      </c>
      <c r="L85" s="79">
        <v>1.05</v>
      </c>
      <c r="M85" s="87">
        <f>K85*L85</f>
        <v>1272.3339720000001</v>
      </c>
      <c r="N85" s="339" t="s">
        <v>441</v>
      </c>
      <c r="O85" s="17"/>
    </row>
    <row r="86" spans="2:15" x14ac:dyDescent="0.25">
      <c r="B86" s="284"/>
      <c r="C86" s="317"/>
      <c r="D86" s="34" t="s">
        <v>362</v>
      </c>
      <c r="E86" s="24" t="s">
        <v>166</v>
      </c>
      <c r="F86" s="22" t="s">
        <v>164</v>
      </c>
      <c r="G86" s="26" t="s">
        <v>37</v>
      </c>
      <c r="H86" s="41" t="s">
        <v>37</v>
      </c>
      <c r="I86" s="26">
        <f>X34</f>
        <v>2.0724</v>
      </c>
      <c r="J86" s="24">
        <v>146</v>
      </c>
      <c r="K86" s="78">
        <f>I86*J86</f>
        <v>302.57040000000001</v>
      </c>
      <c r="L86" s="79">
        <v>1.05</v>
      </c>
      <c r="M86" s="87">
        <f>K86*L86</f>
        <v>317.69892000000004</v>
      </c>
      <c r="N86" s="339"/>
      <c r="O86" s="17"/>
    </row>
    <row r="87" spans="2:15" x14ac:dyDescent="0.25">
      <c r="B87" s="284"/>
      <c r="C87" s="317"/>
      <c r="D87" s="34" t="s">
        <v>356</v>
      </c>
      <c r="E87" s="24" t="s">
        <v>165</v>
      </c>
      <c r="F87" s="22" t="s">
        <v>164</v>
      </c>
      <c r="G87" s="26">
        <v>0.27</v>
      </c>
      <c r="H87" s="26">
        <v>2.4340000000000002</v>
      </c>
      <c r="I87" s="22">
        <f t="shared" ref="I87" si="23">G87*H87</f>
        <v>0.6571800000000001</v>
      </c>
      <c r="J87" s="24">
        <f>J86</f>
        <v>146</v>
      </c>
      <c r="K87" s="78">
        <f>I87*J87</f>
        <v>95.948280000000011</v>
      </c>
      <c r="L87" s="79">
        <v>1.05</v>
      </c>
      <c r="M87" s="87">
        <f>K87*L87</f>
        <v>100.74569400000001</v>
      </c>
      <c r="N87" s="339"/>
      <c r="O87" s="17"/>
    </row>
    <row r="88" spans="2:15" x14ac:dyDescent="0.25">
      <c r="B88" s="285"/>
      <c r="C88" s="318"/>
      <c r="D88" s="37"/>
      <c r="E88" s="38"/>
      <c r="F88" s="38"/>
      <c r="G88" s="38"/>
      <c r="H88" s="38"/>
      <c r="I88" s="38"/>
      <c r="J88" s="39" t="s">
        <v>169</v>
      </c>
      <c r="K88" s="79">
        <f>SUM(K85:K87)</f>
        <v>1610.2653200000002</v>
      </c>
      <c r="L88" s="79"/>
      <c r="M88" s="86">
        <f>SUM(M85:M87)</f>
        <v>1690.7785860000001</v>
      </c>
      <c r="N88" s="339"/>
      <c r="O88" s="17"/>
    </row>
    <row r="89" spans="2:15" ht="36" hidden="1" x14ac:dyDescent="0.25">
      <c r="B89" s="32"/>
      <c r="C89" s="32" t="s">
        <v>12</v>
      </c>
      <c r="D89" s="32" t="s">
        <v>1</v>
      </c>
      <c r="E89" s="32" t="s">
        <v>163</v>
      </c>
      <c r="F89" s="32" t="s">
        <v>160</v>
      </c>
      <c r="G89" s="32" t="s">
        <v>5</v>
      </c>
      <c r="H89" s="32" t="s">
        <v>7</v>
      </c>
      <c r="I89" s="32" t="s">
        <v>8</v>
      </c>
      <c r="J89" s="33" t="s">
        <v>10</v>
      </c>
      <c r="K89" s="77" t="s">
        <v>162</v>
      </c>
      <c r="L89" s="84" t="s">
        <v>42</v>
      </c>
      <c r="M89" s="33" t="s">
        <v>162</v>
      </c>
      <c r="N89" s="93"/>
      <c r="O89" s="17"/>
    </row>
    <row r="90" spans="2:15" ht="24" customHeight="1" x14ac:dyDescent="0.25">
      <c r="B90" s="283" t="s">
        <v>81</v>
      </c>
      <c r="C90" s="18" t="s">
        <v>82</v>
      </c>
      <c r="D90" s="19" t="s">
        <v>355</v>
      </c>
      <c r="E90" s="20" t="s">
        <v>165</v>
      </c>
      <c r="F90" s="22" t="s">
        <v>164</v>
      </c>
      <c r="G90" s="22">
        <v>4.49</v>
      </c>
      <c r="H90" s="22">
        <v>2.4340000000000002</v>
      </c>
      <c r="I90" s="22">
        <f t="shared" ref="I90:I98" si="24">G90*H90</f>
        <v>10.928660000000001</v>
      </c>
      <c r="J90" s="21">
        <v>1</v>
      </c>
      <c r="K90" s="78">
        <f t="shared" ref="K90:K100" si="25">I90*J90</f>
        <v>10.928660000000001</v>
      </c>
      <c r="L90" s="79">
        <v>1.05</v>
      </c>
      <c r="M90" s="86">
        <f t="shared" ref="M90:M100" si="26">K90*L90</f>
        <v>11.475093000000001</v>
      </c>
      <c r="N90" s="232" t="s">
        <v>441</v>
      </c>
      <c r="O90" s="17"/>
    </row>
    <row r="91" spans="2:15" ht="24" customHeight="1" x14ac:dyDescent="0.25">
      <c r="B91" s="284"/>
      <c r="C91" s="18" t="s">
        <v>83</v>
      </c>
      <c r="D91" s="19" t="s">
        <v>337</v>
      </c>
      <c r="E91" s="20" t="s">
        <v>165</v>
      </c>
      <c r="F91" s="22" t="s">
        <v>164</v>
      </c>
      <c r="G91" s="22">
        <v>5.0199999999999996</v>
      </c>
      <c r="H91" s="22">
        <v>2.4340000000000002</v>
      </c>
      <c r="I91" s="22">
        <f t="shared" si="24"/>
        <v>12.218679999999999</v>
      </c>
      <c r="J91" s="21">
        <v>1</v>
      </c>
      <c r="K91" s="78">
        <f t="shared" si="25"/>
        <v>12.218679999999999</v>
      </c>
      <c r="L91" s="79">
        <v>1.05</v>
      </c>
      <c r="M91" s="86">
        <f t="shared" si="26"/>
        <v>12.829613999999999</v>
      </c>
      <c r="N91" s="232" t="s">
        <v>441</v>
      </c>
      <c r="O91" s="17"/>
    </row>
    <row r="92" spans="2:15" ht="24" customHeight="1" x14ac:dyDescent="0.25">
      <c r="B92" s="284"/>
      <c r="C92" s="18" t="s">
        <v>84</v>
      </c>
      <c r="D92" s="19" t="s">
        <v>355</v>
      </c>
      <c r="E92" s="20" t="s">
        <v>165</v>
      </c>
      <c r="F92" s="22" t="s">
        <v>164</v>
      </c>
      <c r="G92" s="22">
        <v>5.51</v>
      </c>
      <c r="H92" s="22">
        <v>2.4340000000000002</v>
      </c>
      <c r="I92" s="22">
        <f t="shared" si="24"/>
        <v>13.411340000000001</v>
      </c>
      <c r="J92" s="21">
        <v>1</v>
      </c>
      <c r="K92" s="78">
        <f t="shared" si="25"/>
        <v>13.411340000000001</v>
      </c>
      <c r="L92" s="79">
        <v>1.05</v>
      </c>
      <c r="M92" s="86">
        <f t="shared" si="26"/>
        <v>14.081907000000001</v>
      </c>
      <c r="N92" s="232" t="s">
        <v>441</v>
      </c>
      <c r="O92" s="17"/>
    </row>
    <row r="93" spans="2:15" ht="24" customHeight="1" x14ac:dyDescent="0.25">
      <c r="B93" s="284"/>
      <c r="C93" s="18" t="s">
        <v>85</v>
      </c>
      <c r="D93" s="19" t="s">
        <v>355</v>
      </c>
      <c r="E93" s="20" t="s">
        <v>165</v>
      </c>
      <c r="F93" s="22" t="s">
        <v>164</v>
      </c>
      <c r="G93" s="22">
        <v>5.25</v>
      </c>
      <c r="H93" s="22">
        <v>2.4340000000000002</v>
      </c>
      <c r="I93" s="22">
        <f t="shared" si="24"/>
        <v>12.778500000000001</v>
      </c>
      <c r="J93" s="21">
        <v>1</v>
      </c>
      <c r="K93" s="78">
        <f t="shared" si="25"/>
        <v>12.778500000000001</v>
      </c>
      <c r="L93" s="79">
        <v>1.05</v>
      </c>
      <c r="M93" s="86">
        <f t="shared" si="26"/>
        <v>13.417425000000001</v>
      </c>
      <c r="N93" s="232" t="s">
        <v>441</v>
      </c>
      <c r="O93" s="17"/>
    </row>
    <row r="94" spans="2:15" ht="24" customHeight="1" x14ac:dyDescent="0.25">
      <c r="B94" s="284"/>
      <c r="C94" s="18" t="s">
        <v>86</v>
      </c>
      <c r="D94" s="19" t="s">
        <v>355</v>
      </c>
      <c r="E94" s="20" t="s">
        <v>165</v>
      </c>
      <c r="F94" s="22" t="s">
        <v>164</v>
      </c>
      <c r="G94" s="22">
        <v>4.83</v>
      </c>
      <c r="H94" s="22">
        <v>2.4340000000000002</v>
      </c>
      <c r="I94" s="22">
        <f t="shared" si="24"/>
        <v>11.756220000000001</v>
      </c>
      <c r="J94" s="21">
        <v>1</v>
      </c>
      <c r="K94" s="78">
        <f t="shared" si="25"/>
        <v>11.756220000000001</v>
      </c>
      <c r="L94" s="79">
        <v>1.05</v>
      </c>
      <c r="M94" s="86">
        <f t="shared" si="26"/>
        <v>12.344031000000001</v>
      </c>
      <c r="N94" s="232" t="s">
        <v>441</v>
      </c>
      <c r="O94" s="17"/>
    </row>
    <row r="95" spans="2:15" ht="24" customHeight="1" x14ac:dyDescent="0.25">
      <c r="B95" s="284"/>
      <c r="C95" s="18" t="s">
        <v>87</v>
      </c>
      <c r="D95" s="19" t="s">
        <v>355</v>
      </c>
      <c r="E95" s="20" t="s">
        <v>165</v>
      </c>
      <c r="F95" s="22" t="s">
        <v>164</v>
      </c>
      <c r="G95" s="22">
        <v>4.2300000000000004</v>
      </c>
      <c r="H95" s="22">
        <v>2.4340000000000002</v>
      </c>
      <c r="I95" s="22">
        <f t="shared" si="24"/>
        <v>10.295820000000001</v>
      </c>
      <c r="J95" s="21">
        <v>1</v>
      </c>
      <c r="K95" s="78">
        <f t="shared" si="25"/>
        <v>10.295820000000001</v>
      </c>
      <c r="L95" s="79">
        <v>1.05</v>
      </c>
      <c r="M95" s="86">
        <f t="shared" si="26"/>
        <v>10.810611000000002</v>
      </c>
      <c r="N95" s="232" t="s">
        <v>441</v>
      </c>
      <c r="O95" s="17"/>
    </row>
    <row r="96" spans="2:15" ht="24" customHeight="1" x14ac:dyDescent="0.25">
      <c r="B96" s="284"/>
      <c r="C96" s="18" t="s">
        <v>88</v>
      </c>
      <c r="D96" s="19" t="s">
        <v>355</v>
      </c>
      <c r="E96" s="20" t="s">
        <v>165</v>
      </c>
      <c r="F96" s="22" t="s">
        <v>164</v>
      </c>
      <c r="G96" s="22">
        <v>4.1500000000000004</v>
      </c>
      <c r="H96" s="22">
        <v>2.4340000000000002</v>
      </c>
      <c r="I96" s="22">
        <f t="shared" si="24"/>
        <v>10.101100000000002</v>
      </c>
      <c r="J96" s="21">
        <v>1</v>
      </c>
      <c r="K96" s="78">
        <f t="shared" si="25"/>
        <v>10.101100000000002</v>
      </c>
      <c r="L96" s="79">
        <v>1.05</v>
      </c>
      <c r="M96" s="86">
        <f t="shared" si="26"/>
        <v>10.606155000000003</v>
      </c>
      <c r="N96" s="232" t="s">
        <v>441</v>
      </c>
      <c r="O96" s="17"/>
    </row>
    <row r="97" spans="2:15" ht="24" customHeight="1" x14ac:dyDescent="0.25">
      <c r="B97" s="284"/>
      <c r="C97" s="18" t="s">
        <v>89</v>
      </c>
      <c r="D97" s="19" t="s">
        <v>382</v>
      </c>
      <c r="E97" s="20" t="s">
        <v>165</v>
      </c>
      <c r="F97" s="22" t="s">
        <v>164</v>
      </c>
      <c r="G97" s="22">
        <v>4.68</v>
      </c>
      <c r="H97" s="22">
        <v>2.4340000000000002</v>
      </c>
      <c r="I97" s="22">
        <f t="shared" si="24"/>
        <v>11.391120000000001</v>
      </c>
      <c r="J97" s="21">
        <v>1</v>
      </c>
      <c r="K97" s="78">
        <f t="shared" si="25"/>
        <v>11.391120000000001</v>
      </c>
      <c r="L97" s="79">
        <v>1.05</v>
      </c>
      <c r="M97" s="86">
        <f t="shared" si="26"/>
        <v>11.960676000000001</v>
      </c>
      <c r="N97" s="232" t="s">
        <v>441</v>
      </c>
      <c r="O97" s="17"/>
    </row>
    <row r="98" spans="2:15" ht="56.45" customHeight="1" x14ac:dyDescent="0.25">
      <c r="B98" s="284"/>
      <c r="C98" s="316" t="s">
        <v>90</v>
      </c>
      <c r="D98" s="23" t="s">
        <v>393</v>
      </c>
      <c r="E98" s="20" t="s">
        <v>37</v>
      </c>
      <c r="F98" s="22" t="s">
        <v>164</v>
      </c>
      <c r="G98" s="22">
        <v>1.68</v>
      </c>
      <c r="H98" s="22">
        <f>X6</f>
        <v>24.148</v>
      </c>
      <c r="I98" s="22">
        <f t="shared" si="24"/>
        <v>40.568639999999995</v>
      </c>
      <c r="J98" s="21">
        <v>1</v>
      </c>
      <c r="K98" s="78">
        <f t="shared" si="25"/>
        <v>40.568639999999995</v>
      </c>
      <c r="L98" s="79">
        <v>1.05</v>
      </c>
      <c r="M98" s="87">
        <f t="shared" si="26"/>
        <v>42.597071999999997</v>
      </c>
      <c r="N98" s="339" t="s">
        <v>441</v>
      </c>
      <c r="O98" s="17"/>
    </row>
    <row r="99" spans="2:15" x14ac:dyDescent="0.25">
      <c r="B99" s="284"/>
      <c r="C99" s="317"/>
      <c r="D99" s="34" t="s">
        <v>362</v>
      </c>
      <c r="E99" s="20" t="s">
        <v>166</v>
      </c>
      <c r="F99" s="22" t="s">
        <v>164</v>
      </c>
      <c r="G99" s="22" t="s">
        <v>37</v>
      </c>
      <c r="H99" s="22" t="s">
        <v>37</v>
      </c>
      <c r="I99" s="22">
        <f>X34</f>
        <v>2.0724</v>
      </c>
      <c r="J99" s="20">
        <v>5</v>
      </c>
      <c r="K99" s="78">
        <f t="shared" si="25"/>
        <v>10.362</v>
      </c>
      <c r="L99" s="79">
        <v>1.05</v>
      </c>
      <c r="M99" s="87">
        <f t="shared" si="26"/>
        <v>10.880100000000001</v>
      </c>
      <c r="N99" s="339"/>
      <c r="O99" s="17"/>
    </row>
    <row r="100" spans="2:15" x14ac:dyDescent="0.25">
      <c r="B100" s="284"/>
      <c r="C100" s="317"/>
      <c r="D100" s="34" t="s">
        <v>356</v>
      </c>
      <c r="E100" s="20" t="s">
        <v>165</v>
      </c>
      <c r="F100" s="22" t="s">
        <v>164</v>
      </c>
      <c r="G100" s="22">
        <v>0.27</v>
      </c>
      <c r="H100" s="22">
        <v>2.4340000000000002</v>
      </c>
      <c r="I100" s="22">
        <f t="shared" ref="I100" si="27">G100*H100</f>
        <v>0.6571800000000001</v>
      </c>
      <c r="J100" s="20">
        <f>J99</f>
        <v>5</v>
      </c>
      <c r="K100" s="78">
        <f t="shared" si="25"/>
        <v>3.2859000000000007</v>
      </c>
      <c r="L100" s="79">
        <v>1.05</v>
      </c>
      <c r="M100" s="87">
        <f t="shared" si="26"/>
        <v>3.4501950000000008</v>
      </c>
      <c r="N100" s="339"/>
      <c r="O100" s="17"/>
    </row>
    <row r="101" spans="2:15" x14ac:dyDescent="0.25">
      <c r="B101" s="284"/>
      <c r="C101" s="318"/>
      <c r="D101" s="37"/>
      <c r="E101" s="38"/>
      <c r="F101" s="38"/>
      <c r="G101" s="40"/>
      <c r="H101" s="40"/>
      <c r="I101" s="40"/>
      <c r="J101" s="39" t="s">
        <v>169</v>
      </c>
      <c r="K101" s="79">
        <f>SUM(K98:K100)</f>
        <v>54.216539999999995</v>
      </c>
      <c r="L101" s="79"/>
      <c r="M101" s="86">
        <f>SUM(M98:M100)</f>
        <v>56.927366999999997</v>
      </c>
      <c r="N101" s="339"/>
      <c r="O101" s="17"/>
    </row>
    <row r="102" spans="2:15" ht="52.15" customHeight="1" x14ac:dyDescent="0.25">
      <c r="B102" s="284"/>
      <c r="C102" s="313" t="s">
        <v>91</v>
      </c>
      <c r="D102" s="23" t="s">
        <v>368</v>
      </c>
      <c r="E102" s="20" t="s">
        <v>37</v>
      </c>
      <c r="F102" s="22" t="s">
        <v>164</v>
      </c>
      <c r="G102" s="22">
        <v>40.26</v>
      </c>
      <c r="H102" s="22">
        <f>X6</f>
        <v>24.148</v>
      </c>
      <c r="I102" s="22">
        <f t="shared" ref="I102" si="28">G102*H102</f>
        <v>972.1984799999999</v>
      </c>
      <c r="J102" s="21">
        <v>1</v>
      </c>
      <c r="K102" s="78">
        <f>I102*J102</f>
        <v>972.1984799999999</v>
      </c>
      <c r="L102" s="79">
        <v>1.05</v>
      </c>
      <c r="M102" s="87">
        <f>K102*L102</f>
        <v>1020.808404</v>
      </c>
      <c r="N102" s="339" t="s">
        <v>441</v>
      </c>
      <c r="O102" s="17"/>
    </row>
    <row r="103" spans="2:15" x14ac:dyDescent="0.25">
      <c r="B103" s="284"/>
      <c r="C103" s="314"/>
      <c r="D103" s="34" t="s">
        <v>362</v>
      </c>
      <c r="E103" s="20" t="s">
        <v>166</v>
      </c>
      <c r="F103" s="22" t="s">
        <v>164</v>
      </c>
      <c r="G103" s="22" t="s">
        <v>37</v>
      </c>
      <c r="H103" s="22" t="s">
        <v>37</v>
      </c>
      <c r="I103" s="22">
        <f>X34</f>
        <v>2.0724</v>
      </c>
      <c r="J103" s="20">
        <v>118</v>
      </c>
      <c r="K103" s="78">
        <f>I103*J103</f>
        <v>244.54320000000001</v>
      </c>
      <c r="L103" s="79">
        <v>1.05</v>
      </c>
      <c r="M103" s="87">
        <f>K103*L103</f>
        <v>256.77036000000004</v>
      </c>
      <c r="N103" s="339"/>
      <c r="O103" s="17"/>
    </row>
    <row r="104" spans="2:15" x14ac:dyDescent="0.25">
      <c r="B104" s="284"/>
      <c r="C104" s="314"/>
      <c r="D104" s="34" t="s">
        <v>356</v>
      </c>
      <c r="E104" s="20" t="s">
        <v>165</v>
      </c>
      <c r="F104" s="22" t="s">
        <v>164</v>
      </c>
      <c r="G104" s="22">
        <v>0.27</v>
      </c>
      <c r="H104" s="22">
        <v>2.4340000000000002</v>
      </c>
      <c r="I104" s="22">
        <f t="shared" ref="I104" si="29">G104*H104</f>
        <v>0.6571800000000001</v>
      </c>
      <c r="J104" s="20">
        <f>J103</f>
        <v>118</v>
      </c>
      <c r="K104" s="78">
        <f>I104*J104</f>
        <v>77.547240000000016</v>
      </c>
      <c r="L104" s="79">
        <v>1.05</v>
      </c>
      <c r="M104" s="87">
        <f>K104*L104</f>
        <v>81.424602000000021</v>
      </c>
      <c r="N104" s="339"/>
      <c r="O104" s="17"/>
    </row>
    <row r="105" spans="2:15" x14ac:dyDescent="0.25">
      <c r="B105" s="285"/>
      <c r="C105" s="315"/>
      <c r="D105" s="37"/>
      <c r="E105" s="38"/>
      <c r="F105" s="38"/>
      <c r="G105" s="38"/>
      <c r="H105" s="38"/>
      <c r="I105" s="38"/>
      <c r="J105" s="39" t="s">
        <v>169</v>
      </c>
      <c r="K105" s="79">
        <f>SUM(K102:K104)</f>
        <v>1294.28892</v>
      </c>
      <c r="L105" s="79"/>
      <c r="M105" s="86">
        <f>SUM(M102:M104)</f>
        <v>1359.0033660000001</v>
      </c>
      <c r="N105" s="339"/>
      <c r="O105" s="17"/>
    </row>
    <row r="106" spans="2:15" ht="36" hidden="1" x14ac:dyDescent="0.25">
      <c r="B106" s="45"/>
      <c r="C106" s="32" t="s">
        <v>12</v>
      </c>
      <c r="D106" s="32" t="s">
        <v>1</v>
      </c>
      <c r="E106" s="32" t="s">
        <v>163</v>
      </c>
      <c r="F106" s="32" t="s">
        <v>160</v>
      </c>
      <c r="G106" s="32" t="s">
        <v>5</v>
      </c>
      <c r="H106" s="32" t="s">
        <v>7</v>
      </c>
      <c r="I106" s="32" t="s">
        <v>8</v>
      </c>
      <c r="J106" s="33" t="s">
        <v>10</v>
      </c>
      <c r="K106" s="77" t="s">
        <v>162</v>
      </c>
      <c r="L106" s="77" t="s">
        <v>42</v>
      </c>
      <c r="M106" s="33" t="s">
        <v>162</v>
      </c>
      <c r="N106" s="93"/>
      <c r="O106" s="17"/>
    </row>
    <row r="107" spans="2:15" ht="24" x14ac:dyDescent="0.25">
      <c r="B107" s="283" t="s">
        <v>70</v>
      </c>
      <c r="C107" s="18" t="s">
        <v>71</v>
      </c>
      <c r="D107" s="19" t="s">
        <v>355</v>
      </c>
      <c r="E107" s="20" t="s">
        <v>165</v>
      </c>
      <c r="F107" s="22" t="s">
        <v>164</v>
      </c>
      <c r="G107" s="22">
        <v>4.49</v>
      </c>
      <c r="H107" s="22">
        <v>2.4340000000000002</v>
      </c>
      <c r="I107" s="22">
        <f t="shared" ref="I107:I115" si="30">G107*H107</f>
        <v>10.928660000000001</v>
      </c>
      <c r="J107" s="21">
        <v>1</v>
      </c>
      <c r="K107" s="78">
        <f t="shared" ref="K107:K117" si="31">I107*J107</f>
        <v>10.928660000000001</v>
      </c>
      <c r="L107" s="79">
        <v>1.05</v>
      </c>
      <c r="M107" s="86">
        <f t="shared" ref="M107:M117" si="32">K107*L107</f>
        <v>11.475093000000001</v>
      </c>
      <c r="N107" s="232" t="s">
        <v>441</v>
      </c>
      <c r="O107" s="17"/>
    </row>
    <row r="108" spans="2:15" ht="24" x14ac:dyDescent="0.25">
      <c r="B108" s="284"/>
      <c r="C108" s="18" t="s">
        <v>72</v>
      </c>
      <c r="D108" s="19" t="s">
        <v>355</v>
      </c>
      <c r="E108" s="20" t="s">
        <v>165</v>
      </c>
      <c r="F108" s="22" t="s">
        <v>164</v>
      </c>
      <c r="G108" s="22">
        <v>5.0199999999999996</v>
      </c>
      <c r="H108" s="22">
        <v>2.4340000000000002</v>
      </c>
      <c r="I108" s="22">
        <f t="shared" si="30"/>
        <v>12.218679999999999</v>
      </c>
      <c r="J108" s="21">
        <v>1</v>
      </c>
      <c r="K108" s="78">
        <f t="shared" si="31"/>
        <v>12.218679999999999</v>
      </c>
      <c r="L108" s="79">
        <v>1.05</v>
      </c>
      <c r="M108" s="86">
        <f t="shared" si="32"/>
        <v>12.829613999999999</v>
      </c>
      <c r="N108" s="232" t="s">
        <v>441</v>
      </c>
      <c r="O108" s="17"/>
    </row>
    <row r="109" spans="2:15" ht="24" x14ac:dyDescent="0.25">
      <c r="B109" s="284"/>
      <c r="C109" s="18" t="s">
        <v>73</v>
      </c>
      <c r="D109" s="19" t="s">
        <v>355</v>
      </c>
      <c r="E109" s="20" t="s">
        <v>165</v>
      </c>
      <c r="F109" s="22" t="s">
        <v>164</v>
      </c>
      <c r="G109" s="22">
        <v>5.51</v>
      </c>
      <c r="H109" s="22">
        <v>2.4340000000000002</v>
      </c>
      <c r="I109" s="22">
        <f t="shared" si="30"/>
        <v>13.411340000000001</v>
      </c>
      <c r="J109" s="21">
        <v>1</v>
      </c>
      <c r="K109" s="78">
        <f t="shared" si="31"/>
        <v>13.411340000000001</v>
      </c>
      <c r="L109" s="79">
        <v>1.05</v>
      </c>
      <c r="M109" s="86">
        <f t="shared" si="32"/>
        <v>14.081907000000001</v>
      </c>
      <c r="N109" s="232" t="s">
        <v>441</v>
      </c>
      <c r="O109" s="17"/>
    </row>
    <row r="110" spans="2:15" ht="24" x14ac:dyDescent="0.25">
      <c r="B110" s="284"/>
      <c r="C110" s="18" t="s">
        <v>74</v>
      </c>
      <c r="D110" s="19" t="s">
        <v>355</v>
      </c>
      <c r="E110" s="20" t="s">
        <v>165</v>
      </c>
      <c r="F110" s="22" t="s">
        <v>164</v>
      </c>
      <c r="G110" s="22">
        <v>5.25</v>
      </c>
      <c r="H110" s="22">
        <v>2.4340000000000002</v>
      </c>
      <c r="I110" s="22">
        <f t="shared" si="30"/>
        <v>12.778500000000001</v>
      </c>
      <c r="J110" s="21">
        <v>1</v>
      </c>
      <c r="K110" s="78">
        <f t="shared" si="31"/>
        <v>12.778500000000001</v>
      </c>
      <c r="L110" s="79">
        <v>1.05</v>
      </c>
      <c r="M110" s="86">
        <f t="shared" si="32"/>
        <v>13.417425000000001</v>
      </c>
      <c r="N110" s="232" t="s">
        <v>441</v>
      </c>
      <c r="O110" s="17"/>
    </row>
    <row r="111" spans="2:15" ht="24" x14ac:dyDescent="0.25">
      <c r="B111" s="284"/>
      <c r="C111" s="18" t="s">
        <v>75</v>
      </c>
      <c r="D111" s="19" t="s">
        <v>355</v>
      </c>
      <c r="E111" s="20" t="s">
        <v>165</v>
      </c>
      <c r="F111" s="22" t="s">
        <v>164</v>
      </c>
      <c r="G111" s="22">
        <v>4.83</v>
      </c>
      <c r="H111" s="22">
        <v>2.4340000000000002</v>
      </c>
      <c r="I111" s="22">
        <f t="shared" si="30"/>
        <v>11.756220000000001</v>
      </c>
      <c r="J111" s="21">
        <v>1</v>
      </c>
      <c r="K111" s="78">
        <f t="shared" si="31"/>
        <v>11.756220000000001</v>
      </c>
      <c r="L111" s="79">
        <v>1.05</v>
      </c>
      <c r="M111" s="86">
        <f t="shared" si="32"/>
        <v>12.344031000000001</v>
      </c>
      <c r="N111" s="232" t="s">
        <v>441</v>
      </c>
      <c r="O111" s="17"/>
    </row>
    <row r="112" spans="2:15" ht="24" x14ac:dyDescent="0.25">
      <c r="B112" s="284"/>
      <c r="C112" s="18" t="s">
        <v>76</v>
      </c>
      <c r="D112" s="19" t="s">
        <v>355</v>
      </c>
      <c r="E112" s="20" t="s">
        <v>165</v>
      </c>
      <c r="F112" s="22" t="s">
        <v>164</v>
      </c>
      <c r="G112" s="22">
        <v>4.2300000000000004</v>
      </c>
      <c r="H112" s="22">
        <v>2.4340000000000002</v>
      </c>
      <c r="I112" s="22">
        <f t="shared" si="30"/>
        <v>10.295820000000001</v>
      </c>
      <c r="J112" s="21">
        <v>1</v>
      </c>
      <c r="K112" s="78">
        <f t="shared" si="31"/>
        <v>10.295820000000001</v>
      </c>
      <c r="L112" s="79">
        <v>1.05</v>
      </c>
      <c r="M112" s="86">
        <f t="shared" si="32"/>
        <v>10.810611000000002</v>
      </c>
      <c r="N112" s="232" t="s">
        <v>441</v>
      </c>
      <c r="O112" s="17"/>
    </row>
    <row r="113" spans="2:15" ht="24" x14ac:dyDescent="0.25">
      <c r="B113" s="284"/>
      <c r="C113" s="18" t="s">
        <v>77</v>
      </c>
      <c r="D113" s="19" t="s">
        <v>355</v>
      </c>
      <c r="E113" s="20" t="s">
        <v>165</v>
      </c>
      <c r="F113" s="22" t="s">
        <v>164</v>
      </c>
      <c r="G113" s="22">
        <v>4.1500000000000004</v>
      </c>
      <c r="H113" s="22">
        <v>2.4340000000000002</v>
      </c>
      <c r="I113" s="22">
        <f t="shared" si="30"/>
        <v>10.101100000000002</v>
      </c>
      <c r="J113" s="21">
        <v>1</v>
      </c>
      <c r="K113" s="78">
        <f t="shared" si="31"/>
        <v>10.101100000000002</v>
      </c>
      <c r="L113" s="79">
        <v>1.05</v>
      </c>
      <c r="M113" s="86">
        <f t="shared" si="32"/>
        <v>10.606155000000003</v>
      </c>
      <c r="N113" s="232" t="s">
        <v>441</v>
      </c>
      <c r="O113" s="17"/>
    </row>
    <row r="114" spans="2:15" ht="24" x14ac:dyDescent="0.25">
      <c r="B114" s="284"/>
      <c r="C114" s="18" t="s">
        <v>78</v>
      </c>
      <c r="D114" s="19" t="s">
        <v>355</v>
      </c>
      <c r="E114" s="20" t="s">
        <v>165</v>
      </c>
      <c r="F114" s="22" t="s">
        <v>164</v>
      </c>
      <c r="G114" s="22">
        <v>4.68</v>
      </c>
      <c r="H114" s="22">
        <v>2.4340000000000002</v>
      </c>
      <c r="I114" s="22">
        <f t="shared" si="30"/>
        <v>11.391120000000001</v>
      </c>
      <c r="J114" s="21">
        <v>1</v>
      </c>
      <c r="K114" s="78">
        <f t="shared" si="31"/>
        <v>11.391120000000001</v>
      </c>
      <c r="L114" s="79">
        <v>1.05</v>
      </c>
      <c r="M114" s="86">
        <f t="shared" si="32"/>
        <v>11.960676000000001</v>
      </c>
      <c r="N114" s="232" t="s">
        <v>441</v>
      </c>
      <c r="O114" s="17"/>
    </row>
    <row r="115" spans="2:15" ht="49.15" customHeight="1" x14ac:dyDescent="0.25">
      <c r="B115" s="284"/>
      <c r="C115" s="316" t="s">
        <v>79</v>
      </c>
      <c r="D115" s="23" t="s">
        <v>391</v>
      </c>
      <c r="E115" s="20" t="s">
        <v>37</v>
      </c>
      <c r="F115" s="22" t="s">
        <v>164</v>
      </c>
      <c r="G115" s="22">
        <v>1.68</v>
      </c>
      <c r="H115" s="22">
        <f>X6</f>
        <v>24.148</v>
      </c>
      <c r="I115" s="22">
        <f t="shared" si="30"/>
        <v>40.568639999999995</v>
      </c>
      <c r="J115" s="21">
        <v>1</v>
      </c>
      <c r="K115" s="78">
        <f t="shared" si="31"/>
        <v>40.568639999999995</v>
      </c>
      <c r="L115" s="79">
        <v>1.05</v>
      </c>
      <c r="M115" s="87">
        <f t="shared" si="32"/>
        <v>42.597071999999997</v>
      </c>
      <c r="N115" s="339" t="s">
        <v>441</v>
      </c>
      <c r="O115" s="17"/>
    </row>
    <row r="116" spans="2:15" x14ac:dyDescent="0.25">
      <c r="B116" s="284"/>
      <c r="C116" s="317"/>
      <c r="D116" s="34" t="s">
        <v>362</v>
      </c>
      <c r="E116" s="20" t="s">
        <v>166</v>
      </c>
      <c r="F116" s="22" t="s">
        <v>164</v>
      </c>
      <c r="G116" s="22" t="s">
        <v>37</v>
      </c>
      <c r="H116" s="22" t="s">
        <v>37</v>
      </c>
      <c r="I116" s="22">
        <f>X34</f>
        <v>2.0724</v>
      </c>
      <c r="J116" s="20">
        <v>5</v>
      </c>
      <c r="K116" s="78">
        <f t="shared" si="31"/>
        <v>10.362</v>
      </c>
      <c r="L116" s="79">
        <v>1.05</v>
      </c>
      <c r="M116" s="87">
        <f t="shared" si="32"/>
        <v>10.880100000000001</v>
      </c>
      <c r="N116" s="339"/>
      <c r="O116" s="17"/>
    </row>
    <row r="117" spans="2:15" x14ac:dyDescent="0.25">
      <c r="B117" s="284"/>
      <c r="C117" s="317"/>
      <c r="D117" s="34" t="s">
        <v>356</v>
      </c>
      <c r="E117" s="20" t="s">
        <v>165</v>
      </c>
      <c r="F117" s="22" t="s">
        <v>164</v>
      </c>
      <c r="G117" s="22">
        <v>0.27</v>
      </c>
      <c r="H117" s="22">
        <v>2.4340000000000002</v>
      </c>
      <c r="I117" s="22">
        <f t="shared" ref="I117" si="33">G117*H117</f>
        <v>0.6571800000000001</v>
      </c>
      <c r="J117" s="20">
        <f>J116</f>
        <v>5</v>
      </c>
      <c r="K117" s="78">
        <f t="shared" si="31"/>
        <v>3.2859000000000007</v>
      </c>
      <c r="L117" s="79">
        <v>1.05</v>
      </c>
      <c r="M117" s="87">
        <f t="shared" si="32"/>
        <v>3.4501950000000008</v>
      </c>
      <c r="N117" s="339"/>
      <c r="O117" s="17"/>
    </row>
    <row r="118" spans="2:15" x14ac:dyDescent="0.25">
      <c r="B118" s="284"/>
      <c r="C118" s="318"/>
      <c r="D118" s="37"/>
      <c r="E118" s="38"/>
      <c r="F118" s="38"/>
      <c r="G118" s="40"/>
      <c r="H118" s="40"/>
      <c r="I118" s="40"/>
      <c r="J118" s="39" t="s">
        <v>169</v>
      </c>
      <c r="K118" s="79">
        <f>SUM(K115:K117)</f>
        <v>54.216539999999995</v>
      </c>
      <c r="L118" s="79">
        <v>1.05</v>
      </c>
      <c r="M118" s="86">
        <f>SUM(M115:M117)</f>
        <v>56.927366999999997</v>
      </c>
      <c r="N118" s="339"/>
      <c r="O118" s="17"/>
    </row>
    <row r="119" spans="2:15" ht="51" customHeight="1" x14ac:dyDescent="0.25">
      <c r="B119" s="284"/>
      <c r="C119" s="313" t="s">
        <v>80</v>
      </c>
      <c r="D119" s="23" t="s">
        <v>381</v>
      </c>
      <c r="E119" s="20" t="s">
        <v>37</v>
      </c>
      <c r="F119" s="22" t="s">
        <v>164</v>
      </c>
      <c r="G119" s="22">
        <v>40.26</v>
      </c>
      <c r="H119" s="22">
        <f>X6</f>
        <v>24.148</v>
      </c>
      <c r="I119" s="22">
        <f t="shared" ref="I119" si="34">G119*H119</f>
        <v>972.1984799999999</v>
      </c>
      <c r="J119" s="21">
        <v>1</v>
      </c>
      <c r="K119" s="78">
        <f>I119*J119</f>
        <v>972.1984799999999</v>
      </c>
      <c r="L119" s="79">
        <v>1.05</v>
      </c>
      <c r="M119" s="87">
        <f>K119*L119</f>
        <v>1020.808404</v>
      </c>
      <c r="N119" s="339" t="s">
        <v>441</v>
      </c>
      <c r="O119" s="17"/>
    </row>
    <row r="120" spans="2:15" x14ac:dyDescent="0.25">
      <c r="B120" s="284"/>
      <c r="C120" s="314"/>
      <c r="D120" s="34" t="s">
        <v>362</v>
      </c>
      <c r="E120" s="20" t="s">
        <v>166</v>
      </c>
      <c r="F120" s="22" t="s">
        <v>164</v>
      </c>
      <c r="G120" s="22" t="s">
        <v>37</v>
      </c>
      <c r="H120" s="22" t="s">
        <v>37</v>
      </c>
      <c r="I120" s="22">
        <f>X34</f>
        <v>2.0724</v>
      </c>
      <c r="J120" s="20">
        <v>118</v>
      </c>
      <c r="K120" s="78">
        <f>I120*J120</f>
        <v>244.54320000000001</v>
      </c>
      <c r="L120" s="79">
        <v>1.05</v>
      </c>
      <c r="M120" s="87">
        <f>K120*L120</f>
        <v>256.77036000000004</v>
      </c>
      <c r="N120" s="339"/>
      <c r="O120" s="17"/>
    </row>
    <row r="121" spans="2:15" x14ac:dyDescent="0.25">
      <c r="B121" s="284"/>
      <c r="C121" s="314"/>
      <c r="D121" s="34" t="s">
        <v>356</v>
      </c>
      <c r="E121" s="20" t="s">
        <v>165</v>
      </c>
      <c r="F121" s="22" t="s">
        <v>164</v>
      </c>
      <c r="G121" s="22">
        <v>0.27</v>
      </c>
      <c r="H121" s="22">
        <v>2.4340000000000002</v>
      </c>
      <c r="I121" s="22">
        <f t="shared" ref="I121" si="35">G121*H121</f>
        <v>0.6571800000000001</v>
      </c>
      <c r="J121" s="20">
        <f>J120</f>
        <v>118</v>
      </c>
      <c r="K121" s="78">
        <f>I121*J121</f>
        <v>77.547240000000016</v>
      </c>
      <c r="L121" s="79">
        <v>1.05</v>
      </c>
      <c r="M121" s="87">
        <f>K121*L121</f>
        <v>81.424602000000021</v>
      </c>
      <c r="N121" s="339"/>
      <c r="O121" s="17"/>
    </row>
    <row r="122" spans="2:15" x14ac:dyDescent="0.25">
      <c r="B122" s="285"/>
      <c r="C122" s="315"/>
      <c r="D122" s="37"/>
      <c r="E122" s="38"/>
      <c r="F122" s="38"/>
      <c r="G122" s="38"/>
      <c r="H122" s="38"/>
      <c r="I122" s="38"/>
      <c r="J122" s="39" t="s">
        <v>169</v>
      </c>
      <c r="K122" s="79">
        <f>SUM(K119:K121)</f>
        <v>1294.28892</v>
      </c>
      <c r="L122" s="79">
        <v>1.05</v>
      </c>
      <c r="M122" s="86">
        <f>SUM(M119:M121)</f>
        <v>1359.0033660000001</v>
      </c>
      <c r="N122" s="339"/>
      <c r="O122" s="17"/>
    </row>
    <row r="123" spans="2:15" ht="36" hidden="1" x14ac:dyDescent="0.25">
      <c r="B123" s="46"/>
      <c r="C123" s="32" t="s">
        <v>12</v>
      </c>
      <c r="D123" s="32" t="s">
        <v>1</v>
      </c>
      <c r="E123" s="32" t="s">
        <v>163</v>
      </c>
      <c r="F123" s="32" t="s">
        <v>160</v>
      </c>
      <c r="G123" s="32" t="s">
        <v>5</v>
      </c>
      <c r="H123" s="32" t="s">
        <v>7</v>
      </c>
      <c r="I123" s="32" t="s">
        <v>8</v>
      </c>
      <c r="J123" s="33" t="s">
        <v>10</v>
      </c>
      <c r="K123" s="77" t="s">
        <v>162</v>
      </c>
      <c r="L123" s="84" t="s">
        <v>42</v>
      </c>
      <c r="M123" s="33" t="s">
        <v>162</v>
      </c>
      <c r="N123" s="93"/>
      <c r="O123" s="17"/>
    </row>
    <row r="124" spans="2:15" ht="24" customHeight="1" x14ac:dyDescent="0.25">
      <c r="B124" s="283" t="s">
        <v>46</v>
      </c>
      <c r="C124" s="18" t="s">
        <v>60</v>
      </c>
      <c r="D124" s="19" t="s">
        <v>355</v>
      </c>
      <c r="E124" s="20" t="s">
        <v>165</v>
      </c>
      <c r="F124" s="22" t="s">
        <v>164</v>
      </c>
      <c r="G124" s="22">
        <v>4.49</v>
      </c>
      <c r="H124" s="22">
        <v>2.4340000000000002</v>
      </c>
      <c r="I124" s="22">
        <f t="shared" ref="I124:I132" si="36">G124*H124</f>
        <v>10.928660000000001</v>
      </c>
      <c r="J124" s="21">
        <v>1</v>
      </c>
      <c r="K124" s="78">
        <f t="shared" ref="K124:K134" si="37">I124*J124</f>
        <v>10.928660000000001</v>
      </c>
      <c r="L124" s="79">
        <v>1.05</v>
      </c>
      <c r="M124" s="86">
        <f t="shared" ref="M124:M138" si="38">K124*L124</f>
        <v>11.475093000000001</v>
      </c>
      <c r="N124" s="232" t="s">
        <v>441</v>
      </c>
      <c r="O124" s="17"/>
    </row>
    <row r="125" spans="2:15" ht="24" x14ac:dyDescent="0.25">
      <c r="B125" s="284"/>
      <c r="C125" s="18" t="s">
        <v>61</v>
      </c>
      <c r="D125" s="19" t="s">
        <v>355</v>
      </c>
      <c r="E125" s="20" t="s">
        <v>165</v>
      </c>
      <c r="F125" s="22" t="s">
        <v>164</v>
      </c>
      <c r="G125" s="22">
        <v>5.0199999999999996</v>
      </c>
      <c r="H125" s="22">
        <v>2.4340000000000002</v>
      </c>
      <c r="I125" s="22">
        <f t="shared" si="36"/>
        <v>12.218679999999999</v>
      </c>
      <c r="J125" s="21">
        <v>1</v>
      </c>
      <c r="K125" s="78">
        <f t="shared" si="37"/>
        <v>12.218679999999999</v>
      </c>
      <c r="L125" s="79">
        <v>1.05</v>
      </c>
      <c r="M125" s="86">
        <f t="shared" si="38"/>
        <v>12.829613999999999</v>
      </c>
      <c r="N125" s="232" t="s">
        <v>441</v>
      </c>
      <c r="O125" s="17"/>
    </row>
    <row r="126" spans="2:15" ht="24" x14ac:dyDescent="0.25">
      <c r="B126" s="284"/>
      <c r="C126" s="18" t="s">
        <v>62</v>
      </c>
      <c r="D126" s="19" t="s">
        <v>355</v>
      </c>
      <c r="E126" s="20" t="s">
        <v>165</v>
      </c>
      <c r="F126" s="22" t="s">
        <v>164</v>
      </c>
      <c r="G126" s="22">
        <v>5.51</v>
      </c>
      <c r="H126" s="22">
        <v>2.4340000000000002</v>
      </c>
      <c r="I126" s="22">
        <f t="shared" si="36"/>
        <v>13.411340000000001</v>
      </c>
      <c r="J126" s="21">
        <v>1</v>
      </c>
      <c r="K126" s="78">
        <f t="shared" si="37"/>
        <v>13.411340000000001</v>
      </c>
      <c r="L126" s="79">
        <v>1.05</v>
      </c>
      <c r="M126" s="86">
        <f t="shared" si="38"/>
        <v>14.081907000000001</v>
      </c>
      <c r="N126" s="232" t="s">
        <v>441</v>
      </c>
      <c r="O126" s="17"/>
    </row>
    <row r="127" spans="2:15" ht="24" x14ac:dyDescent="0.25">
      <c r="B127" s="284"/>
      <c r="C127" s="18" t="s">
        <v>63</v>
      </c>
      <c r="D127" s="19" t="s">
        <v>355</v>
      </c>
      <c r="E127" s="20" t="s">
        <v>165</v>
      </c>
      <c r="F127" s="22" t="s">
        <v>164</v>
      </c>
      <c r="G127" s="22">
        <v>5.25</v>
      </c>
      <c r="H127" s="22">
        <v>2.4340000000000002</v>
      </c>
      <c r="I127" s="22">
        <f t="shared" si="36"/>
        <v>12.778500000000001</v>
      </c>
      <c r="J127" s="21">
        <v>1</v>
      </c>
      <c r="K127" s="78">
        <f t="shared" si="37"/>
        <v>12.778500000000001</v>
      </c>
      <c r="L127" s="79">
        <v>1.05</v>
      </c>
      <c r="M127" s="86">
        <f t="shared" si="38"/>
        <v>13.417425000000001</v>
      </c>
      <c r="N127" s="232" t="s">
        <v>441</v>
      </c>
      <c r="O127" s="17"/>
    </row>
    <row r="128" spans="2:15" ht="24" x14ac:dyDescent="0.25">
      <c r="B128" s="284"/>
      <c r="C128" s="18" t="s">
        <v>64</v>
      </c>
      <c r="D128" s="19" t="s">
        <v>355</v>
      </c>
      <c r="E128" s="20" t="s">
        <v>165</v>
      </c>
      <c r="F128" s="22" t="s">
        <v>164</v>
      </c>
      <c r="G128" s="22">
        <v>4.83</v>
      </c>
      <c r="H128" s="22">
        <v>2.4340000000000002</v>
      </c>
      <c r="I128" s="22">
        <f t="shared" si="36"/>
        <v>11.756220000000001</v>
      </c>
      <c r="J128" s="21">
        <v>1</v>
      </c>
      <c r="K128" s="78">
        <f t="shared" si="37"/>
        <v>11.756220000000001</v>
      </c>
      <c r="L128" s="79">
        <v>1.05</v>
      </c>
      <c r="M128" s="86">
        <f t="shared" si="38"/>
        <v>12.344031000000001</v>
      </c>
      <c r="N128" s="232" t="s">
        <v>441</v>
      </c>
      <c r="O128" s="17"/>
    </row>
    <row r="129" spans="2:15" ht="24" x14ac:dyDescent="0.25">
      <c r="B129" s="284"/>
      <c r="C129" s="18" t="s">
        <v>65</v>
      </c>
      <c r="D129" s="19" t="s">
        <v>355</v>
      </c>
      <c r="E129" s="20" t="s">
        <v>165</v>
      </c>
      <c r="F129" s="22" t="s">
        <v>164</v>
      </c>
      <c r="G129" s="22">
        <v>4.2300000000000004</v>
      </c>
      <c r="H129" s="22">
        <v>2.4340000000000002</v>
      </c>
      <c r="I129" s="22">
        <f t="shared" si="36"/>
        <v>10.295820000000001</v>
      </c>
      <c r="J129" s="21">
        <v>1</v>
      </c>
      <c r="K129" s="78">
        <f t="shared" si="37"/>
        <v>10.295820000000001</v>
      </c>
      <c r="L129" s="79">
        <v>1.05</v>
      </c>
      <c r="M129" s="86">
        <f t="shared" si="38"/>
        <v>10.810611000000002</v>
      </c>
      <c r="N129" s="232" t="s">
        <v>441</v>
      </c>
      <c r="O129" s="17"/>
    </row>
    <row r="130" spans="2:15" ht="24" x14ac:dyDescent="0.25">
      <c r="B130" s="284"/>
      <c r="C130" s="18" t="s">
        <v>66</v>
      </c>
      <c r="D130" s="19" t="s">
        <v>355</v>
      </c>
      <c r="E130" s="20" t="s">
        <v>165</v>
      </c>
      <c r="F130" s="22" t="s">
        <v>164</v>
      </c>
      <c r="G130" s="22">
        <v>4.1500000000000004</v>
      </c>
      <c r="H130" s="22">
        <v>2.4340000000000002</v>
      </c>
      <c r="I130" s="22">
        <f t="shared" si="36"/>
        <v>10.101100000000002</v>
      </c>
      <c r="J130" s="21">
        <v>1</v>
      </c>
      <c r="K130" s="78">
        <f t="shared" si="37"/>
        <v>10.101100000000002</v>
      </c>
      <c r="L130" s="79">
        <v>1.05</v>
      </c>
      <c r="M130" s="86">
        <f t="shared" si="38"/>
        <v>10.606155000000003</v>
      </c>
      <c r="N130" s="232" t="s">
        <v>441</v>
      </c>
      <c r="O130" s="17"/>
    </row>
    <row r="131" spans="2:15" ht="24" x14ac:dyDescent="0.25">
      <c r="B131" s="284"/>
      <c r="C131" s="18" t="s">
        <v>67</v>
      </c>
      <c r="D131" s="19" t="s">
        <v>355</v>
      </c>
      <c r="E131" s="20" t="s">
        <v>165</v>
      </c>
      <c r="F131" s="22" t="s">
        <v>164</v>
      </c>
      <c r="G131" s="22">
        <v>4.68</v>
      </c>
      <c r="H131" s="22">
        <v>2.4340000000000002</v>
      </c>
      <c r="I131" s="22">
        <f t="shared" si="36"/>
        <v>11.391120000000001</v>
      </c>
      <c r="J131" s="21">
        <v>1</v>
      </c>
      <c r="K131" s="78">
        <f t="shared" si="37"/>
        <v>11.391120000000001</v>
      </c>
      <c r="L131" s="79">
        <v>1.05</v>
      </c>
      <c r="M131" s="86">
        <f t="shared" si="38"/>
        <v>11.960676000000001</v>
      </c>
      <c r="N131" s="232" t="s">
        <v>441</v>
      </c>
      <c r="O131" s="17"/>
    </row>
    <row r="132" spans="2:15" ht="56.45" customHeight="1" x14ac:dyDescent="0.25">
      <c r="B132" s="284"/>
      <c r="C132" s="316" t="s">
        <v>68</v>
      </c>
      <c r="D132" s="23" t="s">
        <v>391</v>
      </c>
      <c r="E132" s="20" t="s">
        <v>37</v>
      </c>
      <c r="F132" s="22" t="s">
        <v>164</v>
      </c>
      <c r="G132" s="22">
        <v>1.68</v>
      </c>
      <c r="H132" s="22">
        <f>X6</f>
        <v>24.148</v>
      </c>
      <c r="I132" s="22">
        <f t="shared" si="36"/>
        <v>40.568639999999995</v>
      </c>
      <c r="J132" s="21">
        <v>1</v>
      </c>
      <c r="K132" s="78">
        <f t="shared" si="37"/>
        <v>40.568639999999995</v>
      </c>
      <c r="L132" s="79">
        <v>1.05</v>
      </c>
      <c r="M132" s="87">
        <f t="shared" si="38"/>
        <v>42.597071999999997</v>
      </c>
      <c r="N132" s="339" t="s">
        <v>441</v>
      </c>
      <c r="O132" s="17"/>
    </row>
    <row r="133" spans="2:15" x14ac:dyDescent="0.25">
      <c r="B133" s="284"/>
      <c r="C133" s="317"/>
      <c r="D133" s="34" t="s">
        <v>362</v>
      </c>
      <c r="E133" s="24" t="s">
        <v>166</v>
      </c>
      <c r="F133" s="22" t="s">
        <v>164</v>
      </c>
      <c r="G133" s="26" t="s">
        <v>37</v>
      </c>
      <c r="H133" s="26" t="s">
        <v>37</v>
      </c>
      <c r="I133" s="26">
        <f>X34</f>
        <v>2.0724</v>
      </c>
      <c r="J133" s="24">
        <v>5</v>
      </c>
      <c r="K133" s="78">
        <f t="shared" si="37"/>
        <v>10.362</v>
      </c>
      <c r="L133" s="79">
        <v>1.05</v>
      </c>
      <c r="M133" s="87">
        <f t="shared" si="38"/>
        <v>10.880100000000001</v>
      </c>
      <c r="N133" s="339"/>
      <c r="O133" s="17"/>
    </row>
    <row r="134" spans="2:15" x14ac:dyDescent="0.25">
      <c r="B134" s="284"/>
      <c r="C134" s="317"/>
      <c r="D134" s="34" t="s">
        <v>356</v>
      </c>
      <c r="E134" s="24" t="s">
        <v>165</v>
      </c>
      <c r="F134" s="22" t="s">
        <v>164</v>
      </c>
      <c r="G134" s="26">
        <v>0.27</v>
      </c>
      <c r="H134" s="26">
        <v>2.4340000000000002</v>
      </c>
      <c r="I134" s="26">
        <f>J134*G134*H134</f>
        <v>3.2859000000000003</v>
      </c>
      <c r="J134" s="24">
        <f>J133</f>
        <v>5</v>
      </c>
      <c r="K134" s="78">
        <f t="shared" si="37"/>
        <v>16.429500000000001</v>
      </c>
      <c r="L134" s="79">
        <v>1.05</v>
      </c>
      <c r="M134" s="87">
        <f t="shared" si="38"/>
        <v>17.250975</v>
      </c>
      <c r="N134" s="339"/>
      <c r="O134" s="17"/>
    </row>
    <row r="135" spans="2:15" x14ac:dyDescent="0.25">
      <c r="B135" s="284"/>
      <c r="C135" s="318"/>
      <c r="D135" s="37"/>
      <c r="E135" s="38"/>
      <c r="F135" s="38"/>
      <c r="G135" s="40"/>
      <c r="H135" s="40"/>
      <c r="I135" s="40"/>
      <c r="J135" s="39" t="s">
        <v>169</v>
      </c>
      <c r="K135" s="79">
        <f>SUM(K132:K134)</f>
        <v>67.360140000000001</v>
      </c>
      <c r="L135" s="79">
        <v>1.05</v>
      </c>
      <c r="M135" s="86">
        <f t="shared" si="38"/>
        <v>70.728147000000007</v>
      </c>
      <c r="N135" s="339"/>
      <c r="O135" s="17"/>
    </row>
    <row r="136" spans="2:15" ht="52.9" customHeight="1" x14ac:dyDescent="0.25">
      <c r="B136" s="284"/>
      <c r="C136" s="313" t="s">
        <v>69</v>
      </c>
      <c r="D136" s="23" t="s">
        <v>392</v>
      </c>
      <c r="E136" s="20" t="s">
        <v>37</v>
      </c>
      <c r="F136" s="22" t="s">
        <v>164</v>
      </c>
      <c r="G136" s="22">
        <v>40.26</v>
      </c>
      <c r="H136" s="22">
        <f>X6</f>
        <v>24.148</v>
      </c>
      <c r="I136" s="22">
        <f t="shared" ref="I136" si="39">G136*H136</f>
        <v>972.1984799999999</v>
      </c>
      <c r="J136" s="21">
        <v>1</v>
      </c>
      <c r="K136" s="78">
        <f>I136*J136</f>
        <v>972.1984799999999</v>
      </c>
      <c r="L136" s="79">
        <v>1.05</v>
      </c>
      <c r="M136" s="87">
        <f t="shared" si="38"/>
        <v>1020.808404</v>
      </c>
      <c r="N136" s="339" t="s">
        <v>441</v>
      </c>
      <c r="O136" s="17"/>
    </row>
    <row r="137" spans="2:15" x14ac:dyDescent="0.25">
      <c r="B137" s="284"/>
      <c r="C137" s="314"/>
      <c r="D137" s="34" t="s">
        <v>362</v>
      </c>
      <c r="E137" s="24" t="s">
        <v>166</v>
      </c>
      <c r="F137" s="22" t="s">
        <v>164</v>
      </c>
      <c r="G137" s="26" t="s">
        <v>37</v>
      </c>
      <c r="H137" s="26" t="s">
        <v>37</v>
      </c>
      <c r="I137" s="26">
        <f>X34</f>
        <v>2.0724</v>
      </c>
      <c r="J137" s="24">
        <v>118</v>
      </c>
      <c r="K137" s="78">
        <f>I137*J137</f>
        <v>244.54320000000001</v>
      </c>
      <c r="L137" s="79">
        <v>1.05</v>
      </c>
      <c r="M137" s="87">
        <f t="shared" si="38"/>
        <v>256.77036000000004</v>
      </c>
      <c r="N137" s="339"/>
      <c r="O137" s="17"/>
    </row>
    <row r="138" spans="2:15" x14ac:dyDescent="0.25">
      <c r="B138" s="284"/>
      <c r="C138" s="314"/>
      <c r="D138" s="34" t="s">
        <v>356</v>
      </c>
      <c r="E138" s="24" t="s">
        <v>165</v>
      </c>
      <c r="F138" s="22" t="s">
        <v>164</v>
      </c>
      <c r="G138" s="26">
        <v>0.27</v>
      </c>
      <c r="H138" s="26">
        <v>2.4340000000000002</v>
      </c>
      <c r="I138" s="22">
        <f t="shared" ref="I138" si="40">G138*H138</f>
        <v>0.6571800000000001</v>
      </c>
      <c r="J138" s="24">
        <f>J137</f>
        <v>118</v>
      </c>
      <c r="K138" s="78">
        <f>I138*J138</f>
        <v>77.547240000000016</v>
      </c>
      <c r="L138" s="79">
        <v>1.05</v>
      </c>
      <c r="M138" s="87">
        <f t="shared" si="38"/>
        <v>81.424602000000021</v>
      </c>
      <c r="N138" s="339"/>
      <c r="O138" s="17"/>
    </row>
    <row r="139" spans="2:15" x14ac:dyDescent="0.25">
      <c r="B139" s="285"/>
      <c r="C139" s="315"/>
      <c r="D139" s="37"/>
      <c r="E139" s="38"/>
      <c r="F139" s="38"/>
      <c r="G139" s="38"/>
      <c r="H139" s="38"/>
      <c r="I139" s="38"/>
      <c r="J139" s="39" t="s">
        <v>169</v>
      </c>
      <c r="K139" s="79">
        <f>SUM(K136:K138)</f>
        <v>1294.28892</v>
      </c>
      <c r="L139" s="79">
        <v>1.05</v>
      </c>
      <c r="M139" s="86">
        <f>SUM(M136:M138)</f>
        <v>1359.0033660000001</v>
      </c>
      <c r="N139" s="339"/>
      <c r="O139" s="17"/>
    </row>
    <row r="140" spans="2:15" ht="36" hidden="1" x14ac:dyDescent="0.25">
      <c r="B140" s="32"/>
      <c r="C140" s="32" t="s">
        <v>12</v>
      </c>
      <c r="D140" s="32" t="s">
        <v>1</v>
      </c>
      <c r="E140" s="32" t="s">
        <v>163</v>
      </c>
      <c r="F140" s="32" t="s">
        <v>160</v>
      </c>
      <c r="G140" s="32" t="s">
        <v>5</v>
      </c>
      <c r="H140" s="32" t="s">
        <v>7</v>
      </c>
      <c r="I140" s="32" t="s">
        <v>8</v>
      </c>
      <c r="J140" s="33" t="s">
        <v>10</v>
      </c>
      <c r="K140" s="77" t="s">
        <v>162</v>
      </c>
      <c r="L140" s="84" t="s">
        <v>42</v>
      </c>
      <c r="M140" s="33" t="s">
        <v>162</v>
      </c>
      <c r="N140" s="93"/>
      <c r="O140" s="17"/>
    </row>
    <row r="141" spans="2:15" ht="24" x14ac:dyDescent="0.25">
      <c r="B141" s="283" t="s">
        <v>45</v>
      </c>
      <c r="C141" s="28" t="s">
        <v>48</v>
      </c>
      <c r="D141" s="19" t="s">
        <v>355</v>
      </c>
      <c r="E141" s="24" t="s">
        <v>165</v>
      </c>
      <c r="F141" s="22" t="s">
        <v>164</v>
      </c>
      <c r="G141" s="26">
        <v>4.49</v>
      </c>
      <c r="H141" s="26">
        <v>2.4340000000000002</v>
      </c>
      <c r="I141" s="22">
        <f t="shared" ref="I141:I151" si="41">G141*H141</f>
        <v>10.928660000000001</v>
      </c>
      <c r="J141" s="25">
        <v>1</v>
      </c>
      <c r="K141" s="78">
        <f t="shared" ref="K141:K153" si="42">I141*J141</f>
        <v>10.928660000000001</v>
      </c>
      <c r="L141" s="79">
        <v>1.05</v>
      </c>
      <c r="M141" s="86">
        <f t="shared" ref="M141:M153" si="43">K141*L141</f>
        <v>11.475093000000001</v>
      </c>
      <c r="N141" s="232" t="s">
        <v>441</v>
      </c>
      <c r="O141" s="17"/>
    </row>
    <row r="142" spans="2:15" ht="24" x14ac:dyDescent="0.25">
      <c r="B142" s="284"/>
      <c r="C142" s="28" t="s">
        <v>49</v>
      </c>
      <c r="D142" s="19" t="s">
        <v>355</v>
      </c>
      <c r="E142" s="24" t="s">
        <v>165</v>
      </c>
      <c r="F142" s="22" t="s">
        <v>164</v>
      </c>
      <c r="G142" s="26">
        <v>5.0199999999999996</v>
      </c>
      <c r="H142" s="26">
        <v>2.4340000000000002</v>
      </c>
      <c r="I142" s="22">
        <f t="shared" si="41"/>
        <v>12.218679999999999</v>
      </c>
      <c r="J142" s="25">
        <v>1</v>
      </c>
      <c r="K142" s="78">
        <f t="shared" si="42"/>
        <v>12.218679999999999</v>
      </c>
      <c r="L142" s="79">
        <v>1.05</v>
      </c>
      <c r="M142" s="86">
        <f t="shared" si="43"/>
        <v>12.829613999999999</v>
      </c>
      <c r="N142" s="232" t="s">
        <v>441</v>
      </c>
      <c r="O142" s="17"/>
    </row>
    <row r="143" spans="2:15" ht="24" x14ac:dyDescent="0.25">
      <c r="B143" s="284"/>
      <c r="C143" s="28" t="s">
        <v>55</v>
      </c>
      <c r="D143" s="19" t="s">
        <v>355</v>
      </c>
      <c r="E143" s="24" t="s">
        <v>165</v>
      </c>
      <c r="F143" s="22" t="s">
        <v>164</v>
      </c>
      <c r="G143" s="26">
        <v>5.51</v>
      </c>
      <c r="H143" s="26">
        <v>2.4340000000000002</v>
      </c>
      <c r="I143" s="22">
        <f t="shared" si="41"/>
        <v>13.411340000000001</v>
      </c>
      <c r="J143" s="25">
        <v>1</v>
      </c>
      <c r="K143" s="78">
        <f t="shared" si="42"/>
        <v>13.411340000000001</v>
      </c>
      <c r="L143" s="79">
        <v>1.05</v>
      </c>
      <c r="M143" s="86">
        <f t="shared" si="43"/>
        <v>14.081907000000001</v>
      </c>
      <c r="N143" s="232" t="s">
        <v>441</v>
      </c>
      <c r="O143" s="17"/>
    </row>
    <row r="144" spans="2:15" ht="24" x14ac:dyDescent="0.25">
      <c r="B144" s="284"/>
      <c r="C144" s="28" t="s">
        <v>56</v>
      </c>
      <c r="D144" s="19" t="s">
        <v>355</v>
      </c>
      <c r="E144" s="24" t="s">
        <v>165</v>
      </c>
      <c r="F144" s="22" t="s">
        <v>164</v>
      </c>
      <c r="G144" s="26">
        <v>5.25</v>
      </c>
      <c r="H144" s="26">
        <v>2.4340000000000002</v>
      </c>
      <c r="I144" s="22">
        <f t="shared" si="41"/>
        <v>12.778500000000001</v>
      </c>
      <c r="J144" s="25">
        <v>1</v>
      </c>
      <c r="K144" s="78">
        <f t="shared" si="42"/>
        <v>12.778500000000001</v>
      </c>
      <c r="L144" s="79">
        <v>1.05</v>
      </c>
      <c r="M144" s="86">
        <f t="shared" si="43"/>
        <v>13.417425000000001</v>
      </c>
      <c r="N144" s="232" t="s">
        <v>441</v>
      </c>
      <c r="O144" s="17"/>
    </row>
    <row r="145" spans="2:15" ht="24" x14ac:dyDescent="0.25">
      <c r="B145" s="284"/>
      <c r="C145" s="28" t="s">
        <v>50</v>
      </c>
      <c r="D145" s="19" t="s">
        <v>355</v>
      </c>
      <c r="E145" s="24" t="s">
        <v>165</v>
      </c>
      <c r="F145" s="22" t="s">
        <v>164</v>
      </c>
      <c r="G145" s="26">
        <v>4.83</v>
      </c>
      <c r="H145" s="26">
        <v>2.4340000000000002</v>
      </c>
      <c r="I145" s="22">
        <f t="shared" si="41"/>
        <v>11.756220000000001</v>
      </c>
      <c r="J145" s="25">
        <v>1</v>
      </c>
      <c r="K145" s="78">
        <f t="shared" si="42"/>
        <v>11.756220000000001</v>
      </c>
      <c r="L145" s="79">
        <v>1.05</v>
      </c>
      <c r="M145" s="86">
        <f t="shared" si="43"/>
        <v>12.344031000000001</v>
      </c>
      <c r="N145" s="232" t="s">
        <v>441</v>
      </c>
      <c r="O145" s="17"/>
    </row>
    <row r="146" spans="2:15" ht="24" x14ac:dyDescent="0.25">
      <c r="B146" s="284"/>
      <c r="C146" s="28" t="s">
        <v>51</v>
      </c>
      <c r="D146" s="19" t="s">
        <v>355</v>
      </c>
      <c r="E146" s="24" t="s">
        <v>165</v>
      </c>
      <c r="F146" s="22" t="s">
        <v>164</v>
      </c>
      <c r="G146" s="26">
        <v>4.2300000000000004</v>
      </c>
      <c r="H146" s="26">
        <v>2.4340000000000002</v>
      </c>
      <c r="I146" s="22">
        <f t="shared" si="41"/>
        <v>10.295820000000001</v>
      </c>
      <c r="J146" s="25">
        <v>1</v>
      </c>
      <c r="K146" s="78">
        <f t="shared" si="42"/>
        <v>10.295820000000001</v>
      </c>
      <c r="L146" s="79">
        <v>1.05</v>
      </c>
      <c r="M146" s="86">
        <f t="shared" si="43"/>
        <v>10.810611000000002</v>
      </c>
      <c r="N146" s="232" t="s">
        <v>441</v>
      </c>
      <c r="O146" s="17"/>
    </row>
    <row r="147" spans="2:15" ht="24" x14ac:dyDescent="0.25">
      <c r="B147" s="284"/>
      <c r="C147" s="28" t="s">
        <v>52</v>
      </c>
      <c r="D147" s="19" t="s">
        <v>355</v>
      </c>
      <c r="E147" s="24" t="s">
        <v>165</v>
      </c>
      <c r="F147" s="22" t="s">
        <v>164</v>
      </c>
      <c r="G147" s="26">
        <v>4.1500000000000004</v>
      </c>
      <c r="H147" s="26">
        <v>2.4340000000000002</v>
      </c>
      <c r="I147" s="22">
        <f t="shared" si="41"/>
        <v>10.101100000000002</v>
      </c>
      <c r="J147" s="25">
        <v>1</v>
      </c>
      <c r="K147" s="78">
        <f t="shared" si="42"/>
        <v>10.101100000000002</v>
      </c>
      <c r="L147" s="79">
        <v>1.05</v>
      </c>
      <c r="M147" s="86">
        <f t="shared" si="43"/>
        <v>10.606155000000003</v>
      </c>
      <c r="N147" s="232" t="s">
        <v>441</v>
      </c>
      <c r="O147" s="17"/>
    </row>
    <row r="148" spans="2:15" ht="24" x14ac:dyDescent="0.25">
      <c r="B148" s="284"/>
      <c r="C148" s="28" t="s">
        <v>53</v>
      </c>
      <c r="D148" s="19" t="s">
        <v>355</v>
      </c>
      <c r="E148" s="24" t="s">
        <v>165</v>
      </c>
      <c r="F148" s="22" t="s">
        <v>164</v>
      </c>
      <c r="G148" s="26">
        <v>4.68</v>
      </c>
      <c r="H148" s="26">
        <v>2.4340000000000002</v>
      </c>
      <c r="I148" s="22">
        <f t="shared" si="41"/>
        <v>11.391120000000001</v>
      </c>
      <c r="J148" s="25">
        <v>1</v>
      </c>
      <c r="K148" s="78">
        <f t="shared" si="42"/>
        <v>11.391120000000001</v>
      </c>
      <c r="L148" s="79">
        <v>1.05</v>
      </c>
      <c r="M148" s="86">
        <f t="shared" si="43"/>
        <v>11.960676000000001</v>
      </c>
      <c r="N148" s="232" t="s">
        <v>441</v>
      </c>
      <c r="O148" s="17"/>
    </row>
    <row r="149" spans="2:15" ht="24" x14ac:dyDescent="0.25">
      <c r="B149" s="284"/>
      <c r="C149" s="28" t="s">
        <v>54</v>
      </c>
      <c r="D149" s="19" t="s">
        <v>355</v>
      </c>
      <c r="E149" s="24" t="s">
        <v>165</v>
      </c>
      <c r="F149" s="22" t="s">
        <v>164</v>
      </c>
      <c r="G149" s="26">
        <v>4.83</v>
      </c>
      <c r="H149" s="26">
        <v>2.4340000000000002</v>
      </c>
      <c r="I149" s="22">
        <f t="shared" si="41"/>
        <v>11.756220000000001</v>
      </c>
      <c r="J149" s="25">
        <v>1</v>
      </c>
      <c r="K149" s="78">
        <f t="shared" si="42"/>
        <v>11.756220000000001</v>
      </c>
      <c r="L149" s="79">
        <v>1.05</v>
      </c>
      <c r="M149" s="86">
        <f t="shared" si="43"/>
        <v>12.344031000000001</v>
      </c>
      <c r="N149" s="232" t="s">
        <v>441</v>
      </c>
      <c r="O149" s="17"/>
    </row>
    <row r="150" spans="2:15" ht="24" x14ac:dyDescent="0.25">
      <c r="B150" s="284"/>
      <c r="C150" s="28" t="s">
        <v>57</v>
      </c>
      <c r="D150" s="19" t="s">
        <v>355</v>
      </c>
      <c r="E150" s="24" t="s">
        <v>165</v>
      </c>
      <c r="F150" s="22" t="s">
        <v>164</v>
      </c>
      <c r="G150" s="26">
        <v>4.49</v>
      </c>
      <c r="H150" s="26">
        <v>2.4340000000000002</v>
      </c>
      <c r="I150" s="22">
        <f t="shared" si="41"/>
        <v>10.928660000000001</v>
      </c>
      <c r="J150" s="25">
        <v>1</v>
      </c>
      <c r="K150" s="78">
        <f t="shared" si="42"/>
        <v>10.928660000000001</v>
      </c>
      <c r="L150" s="79">
        <v>1.05</v>
      </c>
      <c r="M150" s="86">
        <f t="shared" si="43"/>
        <v>11.475093000000001</v>
      </c>
      <c r="N150" s="232" t="s">
        <v>441</v>
      </c>
      <c r="O150" s="17"/>
    </row>
    <row r="151" spans="2:15" ht="48.6" customHeight="1" x14ac:dyDescent="0.25">
      <c r="B151" s="284"/>
      <c r="C151" s="316" t="s">
        <v>58</v>
      </c>
      <c r="D151" s="23" t="s">
        <v>391</v>
      </c>
      <c r="E151" s="20" t="s">
        <v>37</v>
      </c>
      <c r="F151" s="22" t="s">
        <v>164</v>
      </c>
      <c r="G151" s="22">
        <v>1.78</v>
      </c>
      <c r="H151" s="22">
        <f>X6</f>
        <v>24.148</v>
      </c>
      <c r="I151" s="22">
        <f t="shared" si="41"/>
        <v>42.983440000000002</v>
      </c>
      <c r="J151" s="21">
        <v>1</v>
      </c>
      <c r="K151" s="78">
        <f t="shared" si="42"/>
        <v>42.983440000000002</v>
      </c>
      <c r="L151" s="79">
        <v>1.05</v>
      </c>
      <c r="M151" s="87">
        <f t="shared" si="43"/>
        <v>45.132612000000002</v>
      </c>
      <c r="N151" s="310" t="s">
        <v>441</v>
      </c>
      <c r="O151" s="17" t="s">
        <v>47</v>
      </c>
    </row>
    <row r="152" spans="2:15" x14ac:dyDescent="0.25">
      <c r="B152" s="284"/>
      <c r="C152" s="317"/>
      <c r="D152" s="34" t="s">
        <v>362</v>
      </c>
      <c r="E152" s="20" t="s">
        <v>166</v>
      </c>
      <c r="F152" s="22" t="s">
        <v>164</v>
      </c>
      <c r="G152" s="22" t="s">
        <v>37</v>
      </c>
      <c r="H152" s="22" t="s">
        <v>37</v>
      </c>
      <c r="I152" s="22">
        <f>X34</f>
        <v>2.0724</v>
      </c>
      <c r="J152" s="20">
        <v>6</v>
      </c>
      <c r="K152" s="78">
        <f t="shared" si="42"/>
        <v>12.4344</v>
      </c>
      <c r="L152" s="79">
        <v>1.05</v>
      </c>
      <c r="M152" s="87">
        <f t="shared" si="43"/>
        <v>13.05612</v>
      </c>
      <c r="N152" s="311"/>
      <c r="O152" s="17"/>
    </row>
    <row r="153" spans="2:15" x14ac:dyDescent="0.25">
      <c r="B153" s="284"/>
      <c r="C153" s="317"/>
      <c r="D153" s="34" t="s">
        <v>356</v>
      </c>
      <c r="E153" s="20" t="s">
        <v>165</v>
      </c>
      <c r="F153" s="22" t="s">
        <v>164</v>
      </c>
      <c r="G153" s="22">
        <v>0.27</v>
      </c>
      <c r="H153" s="22">
        <v>2.4340000000000002</v>
      </c>
      <c r="I153" s="22">
        <f t="shared" ref="I153" si="44">G153*H153</f>
        <v>0.6571800000000001</v>
      </c>
      <c r="J153" s="20">
        <f>J152</f>
        <v>6</v>
      </c>
      <c r="K153" s="78">
        <f t="shared" si="42"/>
        <v>3.9430800000000006</v>
      </c>
      <c r="L153" s="79">
        <v>1.05</v>
      </c>
      <c r="M153" s="87">
        <f t="shared" si="43"/>
        <v>4.1402340000000004</v>
      </c>
      <c r="N153" s="311"/>
      <c r="O153" s="17"/>
    </row>
    <row r="154" spans="2:15" x14ac:dyDescent="0.25">
      <c r="B154" s="284"/>
      <c r="C154" s="318"/>
      <c r="D154" s="37"/>
      <c r="E154" s="38"/>
      <c r="F154" s="38"/>
      <c r="G154" s="40"/>
      <c r="H154" s="40"/>
      <c r="I154" s="40"/>
      <c r="J154" s="39" t="s">
        <v>169</v>
      </c>
      <c r="K154" s="79">
        <f>SUM(K151:K153)</f>
        <v>59.36092</v>
      </c>
      <c r="L154" s="79">
        <v>1.05</v>
      </c>
      <c r="M154" s="86">
        <f>SUM(M151:M153)</f>
        <v>62.328966000000001</v>
      </c>
      <c r="N154" s="312"/>
      <c r="O154" s="17"/>
    </row>
    <row r="155" spans="2:15" ht="49.9" customHeight="1" x14ac:dyDescent="0.25">
      <c r="B155" s="284"/>
      <c r="C155" s="313" t="s">
        <v>59</v>
      </c>
      <c r="D155" s="23" t="s">
        <v>391</v>
      </c>
      <c r="E155" s="20" t="s">
        <v>37</v>
      </c>
      <c r="F155" s="22" t="s">
        <v>164</v>
      </c>
      <c r="G155" s="22">
        <v>50.18</v>
      </c>
      <c r="H155" s="22">
        <f>X6</f>
        <v>24.148</v>
      </c>
      <c r="I155" s="22">
        <f t="shared" ref="I155" si="45">G155*H155</f>
        <v>1211.7466400000001</v>
      </c>
      <c r="J155" s="21">
        <v>1</v>
      </c>
      <c r="K155" s="78">
        <f>I155*J155</f>
        <v>1211.7466400000001</v>
      </c>
      <c r="L155" s="79">
        <v>1.05</v>
      </c>
      <c r="M155" s="87">
        <f>L155*I155</f>
        <v>1272.3339720000001</v>
      </c>
      <c r="N155" s="310" t="s">
        <v>441</v>
      </c>
      <c r="O155" s="17"/>
    </row>
    <row r="156" spans="2:15" x14ac:dyDescent="0.25">
      <c r="B156" s="284"/>
      <c r="C156" s="314"/>
      <c r="D156" s="34" t="s">
        <v>362</v>
      </c>
      <c r="E156" s="20" t="s">
        <v>166</v>
      </c>
      <c r="F156" s="22" t="s">
        <v>164</v>
      </c>
      <c r="G156" s="22" t="s">
        <v>37</v>
      </c>
      <c r="H156" s="22" t="s">
        <v>37</v>
      </c>
      <c r="I156" s="22">
        <f>X34</f>
        <v>2.0724</v>
      </c>
      <c r="J156" s="20">
        <v>146</v>
      </c>
      <c r="K156" s="78">
        <f>I156*J156</f>
        <v>302.57040000000001</v>
      </c>
      <c r="L156" s="79">
        <v>1.05</v>
      </c>
      <c r="M156" s="87">
        <f>K156*L156</f>
        <v>317.69892000000004</v>
      </c>
      <c r="N156" s="311"/>
      <c r="O156" s="17"/>
    </row>
    <row r="157" spans="2:15" x14ac:dyDescent="0.25">
      <c r="B157" s="284"/>
      <c r="C157" s="314"/>
      <c r="D157" s="34" t="s">
        <v>356</v>
      </c>
      <c r="E157" s="20" t="s">
        <v>165</v>
      </c>
      <c r="F157" s="22" t="s">
        <v>164</v>
      </c>
      <c r="G157" s="22">
        <v>0.27</v>
      </c>
      <c r="H157" s="22">
        <v>2.4340000000000002</v>
      </c>
      <c r="I157" s="22">
        <f t="shared" ref="I157" si="46">G157*H157</f>
        <v>0.6571800000000001</v>
      </c>
      <c r="J157" s="20">
        <f>J156</f>
        <v>146</v>
      </c>
      <c r="K157" s="78">
        <f>I157*J157</f>
        <v>95.948280000000011</v>
      </c>
      <c r="L157" s="79">
        <v>1.05</v>
      </c>
      <c r="M157" s="87">
        <f>K157*L157</f>
        <v>100.74569400000001</v>
      </c>
      <c r="N157" s="311"/>
      <c r="O157" s="17"/>
    </row>
    <row r="158" spans="2:15" x14ac:dyDescent="0.25">
      <c r="B158" s="285"/>
      <c r="C158" s="315"/>
      <c r="D158" s="37"/>
      <c r="E158" s="38"/>
      <c r="F158" s="38"/>
      <c r="G158" s="38"/>
      <c r="H158" s="38"/>
      <c r="I158" s="38"/>
      <c r="J158" s="39" t="s">
        <v>169</v>
      </c>
      <c r="K158" s="79">
        <f>SUM(K155:K157)</f>
        <v>1610.2653200000002</v>
      </c>
      <c r="L158" s="79">
        <v>1.05</v>
      </c>
      <c r="M158" s="86">
        <f>K158*L158</f>
        <v>1690.7785860000004</v>
      </c>
      <c r="N158" s="312"/>
      <c r="O158" s="17"/>
    </row>
    <row r="159" spans="2:15" x14ac:dyDescent="0.25">
      <c r="B159" s="301" t="s">
        <v>245</v>
      </c>
      <c r="C159" s="302"/>
      <c r="D159" s="302"/>
      <c r="E159" s="302"/>
      <c r="F159" s="302"/>
      <c r="G159" s="302"/>
      <c r="H159" s="302"/>
      <c r="I159" s="302"/>
      <c r="J159" s="302"/>
      <c r="K159" s="302"/>
      <c r="L159" s="302"/>
      <c r="M159" s="302"/>
      <c r="N159" s="303"/>
      <c r="O159" s="17"/>
    </row>
    <row r="160" spans="2:15" ht="15" customHeight="1" x14ac:dyDescent="0.25">
      <c r="B160" s="283" t="s">
        <v>245</v>
      </c>
      <c r="C160" s="331" t="s">
        <v>329</v>
      </c>
      <c r="D160" s="319" t="s">
        <v>334</v>
      </c>
      <c r="E160" s="320"/>
      <c r="F160" s="320"/>
      <c r="G160" s="320"/>
      <c r="H160" s="320"/>
      <c r="I160" s="320"/>
      <c r="J160" s="320"/>
      <c r="K160" s="320"/>
      <c r="L160" s="320"/>
      <c r="M160" s="320"/>
      <c r="N160" s="310"/>
      <c r="O160" s="17"/>
    </row>
    <row r="161" spans="2:25" x14ac:dyDescent="0.25">
      <c r="B161" s="284"/>
      <c r="C161" s="332"/>
      <c r="D161" s="23" t="s">
        <v>377</v>
      </c>
      <c r="E161" s="20" t="s">
        <v>330</v>
      </c>
      <c r="F161" s="136" t="s">
        <v>321</v>
      </c>
      <c r="G161" s="22">
        <v>7.45</v>
      </c>
      <c r="H161" s="22" t="s">
        <v>37</v>
      </c>
      <c r="I161" s="137">
        <v>99.83</v>
      </c>
      <c r="J161" s="21">
        <v>1</v>
      </c>
      <c r="K161" s="92">
        <f>I161*J161</f>
        <v>99.83</v>
      </c>
      <c r="L161" s="22">
        <v>1.05</v>
      </c>
      <c r="M161" s="92">
        <f>K161*L161</f>
        <v>104.8215</v>
      </c>
      <c r="N161" s="311"/>
      <c r="O161" s="17"/>
    </row>
    <row r="162" spans="2:25" x14ac:dyDescent="0.25">
      <c r="B162" s="284"/>
      <c r="C162" s="332"/>
      <c r="D162" s="23" t="s">
        <v>380</v>
      </c>
      <c r="E162" s="20" t="s">
        <v>233</v>
      </c>
      <c r="F162" s="136" t="s">
        <v>321</v>
      </c>
      <c r="G162" s="22">
        <v>7.45</v>
      </c>
      <c r="H162" s="22" t="s">
        <v>37</v>
      </c>
      <c r="I162" s="137">
        <v>32.630000000000003</v>
      </c>
      <c r="J162" s="21">
        <v>1</v>
      </c>
      <c r="K162" s="92">
        <f>I162*J162</f>
        <v>32.630000000000003</v>
      </c>
      <c r="L162" s="22">
        <v>1.05</v>
      </c>
      <c r="M162" s="92">
        <f>K162*L162</f>
        <v>34.261500000000005</v>
      </c>
      <c r="N162" s="311"/>
      <c r="O162" s="17"/>
    </row>
    <row r="163" spans="2:25" x14ac:dyDescent="0.25">
      <c r="B163" s="284"/>
      <c r="C163" s="332"/>
      <c r="D163" s="23" t="s">
        <v>380</v>
      </c>
      <c r="E163" s="20" t="s">
        <v>233</v>
      </c>
      <c r="F163" s="136" t="s">
        <v>321</v>
      </c>
      <c r="G163" s="22">
        <v>0.2</v>
      </c>
      <c r="H163" s="22" t="s">
        <v>37</v>
      </c>
      <c r="I163" s="137">
        <v>0.88</v>
      </c>
      <c r="J163" s="21">
        <v>15</v>
      </c>
      <c r="K163" s="92">
        <f>I163*J163</f>
        <v>13.2</v>
      </c>
      <c r="L163" s="22">
        <v>1.05</v>
      </c>
      <c r="M163" s="92">
        <f>K163*L163</f>
        <v>13.86</v>
      </c>
      <c r="N163" s="311"/>
      <c r="O163" s="17"/>
    </row>
    <row r="164" spans="2:25" x14ac:dyDescent="0.25">
      <c r="B164" s="284"/>
      <c r="C164" s="332"/>
      <c r="D164" s="23" t="s">
        <v>380</v>
      </c>
      <c r="E164" s="20" t="s">
        <v>233</v>
      </c>
      <c r="F164" s="136" t="s">
        <v>321</v>
      </c>
      <c r="G164" s="22">
        <v>1.1599999999999999</v>
      </c>
      <c r="H164" s="22" t="s">
        <v>37</v>
      </c>
      <c r="I164" s="137">
        <v>5.08</v>
      </c>
      <c r="J164" s="21">
        <v>15</v>
      </c>
      <c r="K164" s="92">
        <f>I164*J164</f>
        <v>76.2</v>
      </c>
      <c r="L164" s="22">
        <v>1.05</v>
      </c>
      <c r="M164" s="92">
        <f>K164*L164</f>
        <v>80.010000000000005</v>
      </c>
      <c r="N164" s="311"/>
      <c r="O164" s="17"/>
    </row>
    <row r="165" spans="2:25" x14ac:dyDescent="0.25">
      <c r="B165" s="284"/>
      <c r="C165" s="333"/>
      <c r="D165" s="38"/>
      <c r="E165" s="139"/>
      <c r="F165" s="139"/>
      <c r="G165" s="139"/>
      <c r="H165" s="139"/>
      <c r="I165" s="139"/>
      <c r="J165" s="39" t="s">
        <v>169</v>
      </c>
      <c r="K165" s="22">
        <f>SUM(K161:K164)</f>
        <v>221.86</v>
      </c>
      <c r="L165" s="22"/>
      <c r="M165" s="140">
        <f>SUM(M161:M164)</f>
        <v>232.95299999999997</v>
      </c>
      <c r="N165" s="312"/>
      <c r="O165" s="17"/>
    </row>
    <row r="166" spans="2:25" ht="48" x14ac:dyDescent="0.25">
      <c r="B166" s="284"/>
      <c r="C166" s="313" t="s">
        <v>302</v>
      </c>
      <c r="D166" s="23" t="s">
        <v>260</v>
      </c>
      <c r="E166" s="20" t="s">
        <v>283</v>
      </c>
      <c r="F166" s="136" t="s">
        <v>263</v>
      </c>
      <c r="G166" s="22" t="s">
        <v>37</v>
      </c>
      <c r="H166" s="22">
        <f>Y515</f>
        <v>19.36</v>
      </c>
      <c r="I166" s="137">
        <f>Y515*V515</f>
        <v>38.72</v>
      </c>
      <c r="J166" s="21">
        <v>1</v>
      </c>
      <c r="K166" s="92">
        <f>I166*J166</f>
        <v>38.72</v>
      </c>
      <c r="L166" s="22">
        <v>1.05</v>
      </c>
      <c r="M166" s="92">
        <f>K166*L166</f>
        <v>40.655999999999999</v>
      </c>
      <c r="N166" s="310"/>
      <c r="O166" s="17"/>
    </row>
    <row r="167" spans="2:25" x14ac:dyDescent="0.25">
      <c r="B167" s="284"/>
      <c r="C167" s="314"/>
      <c r="D167" s="142" t="s">
        <v>354</v>
      </c>
      <c r="E167" s="20" t="s">
        <v>264</v>
      </c>
      <c r="F167" s="22" t="s">
        <v>164</v>
      </c>
      <c r="G167" s="22">
        <v>6</v>
      </c>
      <c r="H167" s="22">
        <v>13.978999999999999</v>
      </c>
      <c r="I167" s="22">
        <f>G167*H167</f>
        <v>83.873999999999995</v>
      </c>
      <c r="J167" s="20">
        <v>1</v>
      </c>
      <c r="K167" s="22">
        <f>I167*J167</f>
        <v>83.873999999999995</v>
      </c>
      <c r="L167" s="22">
        <v>1.05</v>
      </c>
      <c r="M167" s="92">
        <f>K167*L167</f>
        <v>88.067700000000002</v>
      </c>
      <c r="N167" s="311"/>
      <c r="O167" s="17"/>
    </row>
    <row r="168" spans="2:25" x14ac:dyDescent="0.25">
      <c r="B168" s="284"/>
      <c r="C168" s="314"/>
      <c r="D168" s="142" t="s">
        <v>360</v>
      </c>
      <c r="E168" s="20" t="s">
        <v>285</v>
      </c>
      <c r="F168" s="22" t="s">
        <v>164</v>
      </c>
      <c r="G168" s="22">
        <v>1.4</v>
      </c>
      <c r="H168" s="22">
        <v>6.3659999999999997</v>
      </c>
      <c r="I168" s="22">
        <f>G168*H168</f>
        <v>8.9123999999999981</v>
      </c>
      <c r="J168" s="20">
        <v>2</v>
      </c>
      <c r="K168" s="22">
        <f>I168*J168</f>
        <v>17.824799999999996</v>
      </c>
      <c r="L168" s="22">
        <v>1.05</v>
      </c>
      <c r="M168" s="92">
        <f>K168*L168</f>
        <v>18.716039999999996</v>
      </c>
      <c r="N168" s="311"/>
      <c r="O168" s="17"/>
    </row>
    <row r="169" spans="2:25" x14ac:dyDescent="0.25">
      <c r="B169" s="284"/>
      <c r="C169" s="314"/>
      <c r="D169" s="143" t="s">
        <v>362</v>
      </c>
      <c r="E169" s="72" t="s">
        <v>287</v>
      </c>
      <c r="F169" s="22" t="s">
        <v>164</v>
      </c>
      <c r="G169" s="22" t="s">
        <v>37</v>
      </c>
      <c r="H169" s="22" t="s">
        <v>37</v>
      </c>
      <c r="I169" s="22">
        <f>Y521</f>
        <v>1.7662500000000001</v>
      </c>
      <c r="J169" s="20">
        <v>2</v>
      </c>
      <c r="K169" s="22">
        <f>I169*J169</f>
        <v>3.5325000000000002</v>
      </c>
      <c r="L169" s="22">
        <v>1.05</v>
      </c>
      <c r="M169" s="92">
        <f>K169*L169</f>
        <v>3.7091250000000002</v>
      </c>
      <c r="N169" s="311"/>
      <c r="O169" s="17"/>
    </row>
    <row r="170" spans="2:25" x14ac:dyDescent="0.25">
      <c r="B170" s="284"/>
      <c r="C170" s="314"/>
      <c r="D170" s="38"/>
      <c r="E170" s="139"/>
      <c r="F170" s="139"/>
      <c r="G170" s="139"/>
      <c r="H170" s="139"/>
      <c r="I170" s="139"/>
      <c r="J170" s="39" t="s">
        <v>169</v>
      </c>
      <c r="K170" s="22">
        <f>SUM(K166:K168)</f>
        <v>140.41879999999998</v>
      </c>
      <c r="L170" s="22"/>
      <c r="M170" s="140">
        <f>SUM(M166:M169)</f>
        <v>151.148865</v>
      </c>
      <c r="N170" s="311"/>
      <c r="O170" s="17"/>
    </row>
    <row r="171" spans="2:25" x14ac:dyDescent="0.25">
      <c r="B171" s="284"/>
      <c r="C171" s="315"/>
      <c r="D171" s="144"/>
      <c r="E171" s="72"/>
      <c r="F171" s="60"/>
      <c r="G171" s="62"/>
      <c r="H171" s="62"/>
      <c r="I171" s="63"/>
      <c r="J171" s="65">
        <v>5</v>
      </c>
      <c r="K171" s="60"/>
      <c r="L171" s="60"/>
      <c r="M171" s="140">
        <f>M170*J171</f>
        <v>755.744325</v>
      </c>
      <c r="N171" s="312"/>
      <c r="O171" s="17"/>
    </row>
    <row r="172" spans="2:25" ht="60" x14ac:dyDescent="0.25">
      <c r="B172" s="284"/>
      <c r="C172" s="18" t="s">
        <v>309</v>
      </c>
      <c r="D172" s="142" t="s">
        <v>341</v>
      </c>
      <c r="E172" s="20" t="s">
        <v>37</v>
      </c>
      <c r="F172" s="22" t="s">
        <v>164</v>
      </c>
      <c r="G172" s="22">
        <v>4</v>
      </c>
      <c r="H172" s="22">
        <f>Y669</f>
        <v>20.999000000000002</v>
      </c>
      <c r="I172" s="22">
        <f>G172*H172</f>
        <v>83.996000000000009</v>
      </c>
      <c r="J172" s="21">
        <v>5</v>
      </c>
      <c r="K172" s="92">
        <f>I172*J172</f>
        <v>419.98</v>
      </c>
      <c r="L172" s="22">
        <v>1.05</v>
      </c>
      <c r="M172" s="92">
        <f>K172*L172</f>
        <v>440.97900000000004</v>
      </c>
      <c r="N172" s="94"/>
      <c r="O172" s="17"/>
    </row>
    <row r="173" spans="2:25" ht="15" customHeight="1" x14ac:dyDescent="0.25">
      <c r="B173" s="284"/>
      <c r="C173" s="298" t="s">
        <v>252</v>
      </c>
      <c r="D173" s="69" t="s">
        <v>249</v>
      </c>
      <c r="E173" s="47" t="s">
        <v>233</v>
      </c>
      <c r="F173" s="22" t="s">
        <v>164</v>
      </c>
      <c r="G173" s="50">
        <v>15</v>
      </c>
      <c r="H173" s="49">
        <v>4.383</v>
      </c>
      <c r="I173" s="49">
        <f>G173*H173</f>
        <v>65.745000000000005</v>
      </c>
      <c r="J173" s="47">
        <v>1</v>
      </c>
      <c r="K173" s="80">
        <f>I173*J173</f>
        <v>65.745000000000005</v>
      </c>
      <c r="L173" s="79">
        <v>1.05</v>
      </c>
      <c r="M173" s="60">
        <f>K173*L173</f>
        <v>69.032250000000005</v>
      </c>
      <c r="N173" s="310"/>
      <c r="O173" s="17"/>
      <c r="T173" s="53" t="s">
        <v>13</v>
      </c>
      <c r="U173" s="53" t="s">
        <v>5</v>
      </c>
      <c r="V173" s="53" t="s">
        <v>41</v>
      </c>
      <c r="W173" s="53" t="s">
        <v>38</v>
      </c>
      <c r="X173" s="53" t="s">
        <v>10</v>
      </c>
      <c r="Y173" s="53" t="s">
        <v>8</v>
      </c>
    </row>
    <row r="174" spans="2:25" x14ac:dyDescent="0.25">
      <c r="B174" s="284"/>
      <c r="C174" s="299"/>
      <c r="D174" s="69" t="s">
        <v>248</v>
      </c>
      <c r="E174" s="47" t="s">
        <v>233</v>
      </c>
      <c r="F174" s="22" t="s">
        <v>164</v>
      </c>
      <c r="G174" s="50">
        <v>1.26</v>
      </c>
      <c r="H174" s="49">
        <v>4.383</v>
      </c>
      <c r="I174" s="49">
        <f t="shared" ref="I174:I176" si="47">G174*H174</f>
        <v>5.5225800000000005</v>
      </c>
      <c r="J174" s="47">
        <v>23</v>
      </c>
      <c r="K174" s="80">
        <f t="shared" ref="K174:K178" si="48">I174*J174</f>
        <v>127.01934000000001</v>
      </c>
      <c r="L174" s="79">
        <v>1.05</v>
      </c>
      <c r="M174" s="60">
        <f t="shared" ref="M174:M178" si="49">K174*L174</f>
        <v>133.37030700000003</v>
      </c>
      <c r="N174" s="311"/>
      <c r="O174" s="17"/>
      <c r="T174" s="54" t="s">
        <v>238</v>
      </c>
      <c r="U174" s="55">
        <v>1</v>
      </c>
      <c r="V174" s="55">
        <v>2</v>
      </c>
      <c r="W174" s="55">
        <f>U174*V174</f>
        <v>2</v>
      </c>
      <c r="X174" s="55">
        <v>1</v>
      </c>
      <c r="Y174" s="55">
        <v>157</v>
      </c>
    </row>
    <row r="175" spans="2:25" ht="15.75" thickBot="1" x14ac:dyDescent="0.3">
      <c r="B175" s="284"/>
      <c r="C175" s="299"/>
      <c r="D175" s="69" t="s">
        <v>250</v>
      </c>
      <c r="E175" s="47" t="s">
        <v>234</v>
      </c>
      <c r="F175" s="22" t="s">
        <v>164</v>
      </c>
      <c r="G175" s="50">
        <v>15</v>
      </c>
      <c r="H175" s="49">
        <v>2.36</v>
      </c>
      <c r="I175" s="49">
        <f t="shared" si="47"/>
        <v>35.4</v>
      </c>
      <c r="J175" s="47">
        <v>1</v>
      </c>
      <c r="K175" s="80">
        <f t="shared" si="48"/>
        <v>35.4</v>
      </c>
      <c r="L175" s="79">
        <v>1.05</v>
      </c>
      <c r="M175" s="60">
        <f t="shared" si="49"/>
        <v>37.17</v>
      </c>
      <c r="N175" s="311"/>
      <c r="O175" s="17"/>
      <c r="T175" s="54" t="s">
        <v>239</v>
      </c>
      <c r="U175" s="55">
        <v>0.25</v>
      </c>
      <c r="V175" s="55">
        <v>0.25</v>
      </c>
      <c r="W175" s="55">
        <f>U175*V175</f>
        <v>6.25E-2</v>
      </c>
      <c r="X175" s="55">
        <f>W174/W175</f>
        <v>32</v>
      </c>
      <c r="Y175" s="55">
        <f>Y174/X175</f>
        <v>4.90625</v>
      </c>
    </row>
    <row r="176" spans="2:25" ht="16.5" thickTop="1" thickBot="1" x14ac:dyDescent="0.3">
      <c r="B176" s="284"/>
      <c r="C176" s="299"/>
      <c r="D176" s="69" t="s">
        <v>231</v>
      </c>
      <c r="E176" s="47" t="s">
        <v>235</v>
      </c>
      <c r="F176" s="22" t="s">
        <v>164</v>
      </c>
      <c r="G176" s="50">
        <v>15</v>
      </c>
      <c r="H176" s="49">
        <v>1.84</v>
      </c>
      <c r="I176" s="49">
        <f t="shared" si="47"/>
        <v>27.6</v>
      </c>
      <c r="J176" s="47">
        <v>1</v>
      </c>
      <c r="K176" s="80">
        <f t="shared" si="48"/>
        <v>27.6</v>
      </c>
      <c r="L176" s="79">
        <v>1.05</v>
      </c>
      <c r="M176" s="60">
        <f t="shared" si="49"/>
        <v>28.980000000000004</v>
      </c>
      <c r="N176" s="311"/>
      <c r="O176" s="17"/>
      <c r="T176" s="340" t="s">
        <v>39</v>
      </c>
      <c r="U176" s="341"/>
      <c r="V176" s="341"/>
      <c r="W176" s="341"/>
      <c r="X176" s="342"/>
      <c r="Y176" s="56">
        <f>Y175</f>
        <v>4.90625</v>
      </c>
    </row>
    <row r="177" spans="2:25" ht="15.75" thickTop="1" x14ac:dyDescent="0.25">
      <c r="B177" s="284"/>
      <c r="C177" s="299"/>
      <c r="D177" s="70" t="s">
        <v>247</v>
      </c>
      <c r="E177" s="47" t="s">
        <v>236</v>
      </c>
      <c r="F177" s="22" t="s">
        <v>164</v>
      </c>
      <c r="G177" s="49" t="s">
        <v>37</v>
      </c>
      <c r="H177" s="49" t="s">
        <v>37</v>
      </c>
      <c r="I177" s="49">
        <f>Y176</f>
        <v>4.90625</v>
      </c>
      <c r="J177" s="47">
        <v>23</v>
      </c>
      <c r="K177" s="80">
        <f t="shared" si="48"/>
        <v>112.84375</v>
      </c>
      <c r="L177" s="79">
        <v>1.05</v>
      </c>
      <c r="M177" s="60">
        <f t="shared" si="49"/>
        <v>118.48593750000001</v>
      </c>
      <c r="N177" s="311"/>
      <c r="O177" s="17"/>
    </row>
    <row r="178" spans="2:25" x14ac:dyDescent="0.25">
      <c r="B178" s="284"/>
      <c r="C178" s="299"/>
      <c r="D178" s="69" t="s">
        <v>232</v>
      </c>
      <c r="E178" s="47" t="s">
        <v>237</v>
      </c>
      <c r="F178" s="22" t="s">
        <v>164</v>
      </c>
      <c r="G178" s="50">
        <v>15</v>
      </c>
      <c r="H178" s="50">
        <f>Y221</f>
        <v>34</v>
      </c>
      <c r="I178" s="48">
        <f>Y221*Y226</f>
        <v>163.19999999999999</v>
      </c>
      <c r="J178" s="47">
        <v>1</v>
      </c>
      <c r="K178" s="80">
        <f t="shared" si="48"/>
        <v>163.19999999999999</v>
      </c>
      <c r="L178" s="79">
        <v>1.05</v>
      </c>
      <c r="M178" s="60">
        <f t="shared" si="49"/>
        <v>171.35999999999999</v>
      </c>
      <c r="N178" s="311"/>
      <c r="O178" s="17"/>
      <c r="Q178" s="16"/>
    </row>
    <row r="179" spans="2:25" ht="15" customHeight="1" x14ac:dyDescent="0.25">
      <c r="B179" s="284"/>
      <c r="C179" s="299"/>
      <c r="D179" s="58"/>
      <c r="E179" s="59"/>
      <c r="F179" s="60"/>
      <c r="G179" s="61"/>
      <c r="H179" s="62"/>
      <c r="I179" s="63"/>
      <c r="J179" s="42" t="s">
        <v>169</v>
      </c>
      <c r="K179" s="79">
        <f>SUM(K176:K178)</f>
        <v>303.64374999999995</v>
      </c>
      <c r="L179" s="79"/>
      <c r="M179" s="86">
        <f>SUM(M173:M178)</f>
        <v>558.39849450000008</v>
      </c>
      <c r="N179" s="311"/>
      <c r="O179" s="17"/>
      <c r="Q179" s="16"/>
      <c r="T179" s="53" t="s">
        <v>13</v>
      </c>
      <c r="U179" s="53" t="s">
        <v>5</v>
      </c>
      <c r="V179" s="53" t="s">
        <v>41</v>
      </c>
      <c r="W179" s="53" t="s">
        <v>38</v>
      </c>
      <c r="X179" s="53" t="s">
        <v>10</v>
      </c>
      <c r="Y179" s="53" t="s">
        <v>8</v>
      </c>
    </row>
    <row r="180" spans="2:25" x14ac:dyDescent="0.25">
      <c r="B180" s="284"/>
      <c r="C180" s="300"/>
      <c r="D180" s="58"/>
      <c r="E180" s="59"/>
      <c r="F180" s="60"/>
      <c r="G180" s="61"/>
      <c r="H180" s="62"/>
      <c r="I180" s="63"/>
      <c r="J180" s="65">
        <v>4</v>
      </c>
      <c r="K180" s="80"/>
      <c r="L180" s="80"/>
      <c r="M180" s="86">
        <f>M179*J180</f>
        <v>2233.5939780000003</v>
      </c>
      <c r="N180" s="312"/>
      <c r="O180" s="17"/>
      <c r="Q180" s="16"/>
      <c r="T180" s="54" t="s">
        <v>240</v>
      </c>
      <c r="U180" s="55">
        <v>1</v>
      </c>
      <c r="V180" s="55">
        <v>2</v>
      </c>
      <c r="W180" s="55">
        <f>U180*V180</f>
        <v>2</v>
      </c>
      <c r="X180" s="55">
        <v>1</v>
      </c>
      <c r="Y180" s="67">
        <v>68</v>
      </c>
    </row>
    <row r="181" spans="2:25" ht="24" x14ac:dyDescent="0.25">
      <c r="B181" s="284"/>
      <c r="C181" s="289" t="s">
        <v>456</v>
      </c>
      <c r="D181" s="23" t="s">
        <v>367</v>
      </c>
      <c r="E181" s="20" t="s">
        <v>165</v>
      </c>
      <c r="F181" s="22" t="s">
        <v>164</v>
      </c>
      <c r="G181" s="50">
        <v>4.2249999999999996</v>
      </c>
      <c r="H181" s="22">
        <v>2.4340000000000002</v>
      </c>
      <c r="I181" s="63">
        <f>G181*H181</f>
        <v>10.28365</v>
      </c>
      <c r="J181" s="72">
        <v>1</v>
      </c>
      <c r="K181" s="79">
        <f t="shared" ref="K181:K182" si="50">I181*J181</f>
        <v>10.28365</v>
      </c>
      <c r="L181" s="79">
        <v>1.05</v>
      </c>
      <c r="M181" s="60">
        <f t="shared" ref="M181:M182" si="51">K181*L181</f>
        <v>10.7978325</v>
      </c>
      <c r="N181" s="310"/>
      <c r="O181" s="17"/>
      <c r="Q181" s="16"/>
      <c r="T181" s="66"/>
      <c r="U181" s="71"/>
      <c r="V181" s="71"/>
      <c r="W181" s="71"/>
      <c r="X181" s="71"/>
      <c r="Y181" s="71"/>
    </row>
    <row r="182" spans="2:25" ht="15" customHeight="1" x14ac:dyDescent="0.25">
      <c r="B182" s="284"/>
      <c r="C182" s="290"/>
      <c r="D182" s="23" t="s">
        <v>366</v>
      </c>
      <c r="E182" s="20" t="s">
        <v>165</v>
      </c>
      <c r="F182" s="22" t="s">
        <v>164</v>
      </c>
      <c r="G182" s="50">
        <v>0.95</v>
      </c>
      <c r="H182" s="22">
        <v>2.4340000000000002</v>
      </c>
      <c r="I182" s="63">
        <f>G182*H182</f>
        <v>2.3123</v>
      </c>
      <c r="J182" s="72">
        <v>5</v>
      </c>
      <c r="K182" s="79">
        <f t="shared" si="50"/>
        <v>11.561500000000001</v>
      </c>
      <c r="L182" s="79">
        <v>1.05</v>
      </c>
      <c r="M182" s="60">
        <f t="shared" si="51"/>
        <v>12.139575000000001</v>
      </c>
      <c r="N182" s="311"/>
      <c r="O182" s="17"/>
      <c r="Q182" s="16"/>
      <c r="T182" s="66"/>
      <c r="U182" s="71"/>
      <c r="V182" s="71"/>
      <c r="W182" s="71"/>
      <c r="X182" s="71"/>
      <c r="Y182" s="71"/>
    </row>
    <row r="183" spans="2:25" ht="15" customHeight="1" x14ac:dyDescent="0.25">
      <c r="B183" s="284"/>
      <c r="C183" s="290"/>
      <c r="D183" s="73"/>
      <c r="E183" s="20"/>
      <c r="F183" s="22"/>
      <c r="G183" s="62"/>
      <c r="H183" s="62"/>
      <c r="I183" s="63"/>
      <c r="J183" s="42" t="s">
        <v>169</v>
      </c>
      <c r="K183" s="79">
        <f>SUM(K180:K182)</f>
        <v>21.84515</v>
      </c>
      <c r="L183" s="79"/>
      <c r="M183" s="86">
        <f>SUM(M181:M182)</f>
        <v>22.937407499999999</v>
      </c>
      <c r="N183" s="311"/>
      <c r="O183" s="17"/>
      <c r="Q183" s="16"/>
      <c r="T183" s="66"/>
      <c r="U183" s="71"/>
      <c r="V183" s="71"/>
      <c r="W183" s="71"/>
      <c r="X183" s="71"/>
      <c r="Y183" s="71"/>
    </row>
    <row r="184" spans="2:25" ht="15" customHeight="1" x14ac:dyDescent="0.25">
      <c r="B184" s="284"/>
      <c r="C184" s="291"/>
      <c r="D184" s="73"/>
      <c r="E184" s="20"/>
      <c r="F184" s="22"/>
      <c r="G184" s="62"/>
      <c r="H184" s="62"/>
      <c r="I184" s="63"/>
      <c r="J184" s="65">
        <v>4</v>
      </c>
      <c r="K184" s="80"/>
      <c r="L184" s="80"/>
      <c r="M184" s="86">
        <f>M183*J184</f>
        <v>91.749629999999996</v>
      </c>
      <c r="N184" s="312"/>
      <c r="O184" s="17"/>
      <c r="Q184" s="16"/>
      <c r="T184" s="66"/>
      <c r="U184" s="71"/>
      <c r="V184" s="71"/>
      <c r="W184" s="71"/>
      <c r="X184" s="71"/>
      <c r="Y184" s="71"/>
    </row>
    <row r="185" spans="2:25" ht="24" x14ac:dyDescent="0.25">
      <c r="B185" s="284"/>
      <c r="C185" s="289" t="s">
        <v>455</v>
      </c>
      <c r="D185" s="23" t="s">
        <v>367</v>
      </c>
      <c r="E185" s="20" t="s">
        <v>165</v>
      </c>
      <c r="F185" s="22" t="s">
        <v>164</v>
      </c>
      <c r="G185" s="50">
        <v>3.15</v>
      </c>
      <c r="H185" s="22">
        <v>2.4340000000000002</v>
      </c>
      <c r="I185" s="63">
        <f>G185*H185</f>
        <v>7.6671000000000005</v>
      </c>
      <c r="J185" s="72">
        <v>1</v>
      </c>
      <c r="K185" s="79">
        <f t="shared" ref="K185:K186" si="52">I185*J185</f>
        <v>7.6671000000000005</v>
      </c>
      <c r="L185" s="79">
        <v>1.05</v>
      </c>
      <c r="M185" s="60">
        <f t="shared" ref="M185:M186" si="53">K185*L185</f>
        <v>8.0504550000000012</v>
      </c>
      <c r="N185" s="310"/>
      <c r="O185" s="17"/>
      <c r="Q185" s="16"/>
      <c r="T185" s="66"/>
      <c r="U185" s="71"/>
      <c r="V185" s="71"/>
      <c r="W185" s="71"/>
      <c r="X185" s="71"/>
      <c r="Y185" s="71"/>
    </row>
    <row r="186" spans="2:25" ht="15" customHeight="1" x14ac:dyDescent="0.25">
      <c r="B186" s="284"/>
      <c r="C186" s="290"/>
      <c r="D186" s="23" t="s">
        <v>366</v>
      </c>
      <c r="E186" s="20" t="s">
        <v>165</v>
      </c>
      <c r="F186" s="22" t="s">
        <v>164</v>
      </c>
      <c r="G186" s="50">
        <v>0.95</v>
      </c>
      <c r="H186" s="22">
        <v>2.4340000000000002</v>
      </c>
      <c r="I186" s="63">
        <f>G186*H186</f>
        <v>2.3123</v>
      </c>
      <c r="J186" s="72">
        <v>4</v>
      </c>
      <c r="K186" s="79">
        <f t="shared" si="52"/>
        <v>9.2492000000000001</v>
      </c>
      <c r="L186" s="79">
        <v>1.05</v>
      </c>
      <c r="M186" s="60">
        <f t="shared" si="53"/>
        <v>9.7116600000000002</v>
      </c>
      <c r="N186" s="311"/>
      <c r="O186" s="17"/>
      <c r="Q186" s="16"/>
      <c r="T186" s="66"/>
      <c r="U186" s="71"/>
      <c r="V186" s="71"/>
      <c r="W186" s="71"/>
      <c r="X186" s="71"/>
      <c r="Y186" s="71"/>
    </row>
    <row r="187" spans="2:25" ht="15" customHeight="1" x14ac:dyDescent="0.25">
      <c r="B187" s="284"/>
      <c r="C187" s="290"/>
      <c r="D187" s="73"/>
      <c r="E187" s="20"/>
      <c r="F187" s="22"/>
      <c r="G187" s="62"/>
      <c r="H187" s="62"/>
      <c r="I187" s="63"/>
      <c r="J187" s="42" t="s">
        <v>169</v>
      </c>
      <c r="K187" s="79">
        <f>SUM(K184:K186)</f>
        <v>16.9163</v>
      </c>
      <c r="L187" s="79"/>
      <c r="M187" s="86">
        <f>SUM(M185:M186)</f>
        <v>17.762115000000001</v>
      </c>
      <c r="N187" s="311"/>
      <c r="O187" s="17"/>
      <c r="Q187" s="16"/>
      <c r="T187" s="66"/>
      <c r="U187" s="71"/>
      <c r="V187" s="71"/>
      <c r="W187" s="71"/>
      <c r="X187" s="71"/>
      <c r="Y187" s="71"/>
    </row>
    <row r="188" spans="2:25" ht="15" customHeight="1" x14ac:dyDescent="0.25">
      <c r="B188" s="285"/>
      <c r="C188" s="291"/>
      <c r="D188" s="73"/>
      <c r="E188" s="20"/>
      <c r="F188" s="22"/>
      <c r="G188" s="62"/>
      <c r="H188" s="62"/>
      <c r="I188" s="63"/>
      <c r="J188" s="65">
        <v>2</v>
      </c>
      <c r="K188" s="80"/>
      <c r="L188" s="80"/>
      <c r="M188" s="86">
        <f>M187*J188</f>
        <v>35.524230000000003</v>
      </c>
      <c r="N188" s="312"/>
      <c r="O188" s="17"/>
      <c r="Q188" s="16"/>
      <c r="T188" s="66"/>
      <c r="U188" s="71"/>
      <c r="V188" s="71"/>
      <c r="W188" s="71"/>
      <c r="X188" s="71"/>
      <c r="Y188" s="71"/>
    </row>
    <row r="189" spans="2:25" x14ac:dyDescent="0.25">
      <c r="B189" s="301" t="s">
        <v>246</v>
      </c>
      <c r="C189" s="302"/>
      <c r="D189" s="302"/>
      <c r="E189" s="302"/>
      <c r="F189" s="302"/>
      <c r="G189" s="302"/>
      <c r="H189" s="302"/>
      <c r="I189" s="302"/>
      <c r="J189" s="302"/>
      <c r="K189" s="302"/>
      <c r="L189" s="302"/>
      <c r="M189" s="302"/>
      <c r="N189" s="303"/>
      <c r="O189" s="17"/>
      <c r="Q189" s="16"/>
      <c r="T189" s="66"/>
      <c r="U189" s="71"/>
      <c r="V189" s="71"/>
      <c r="W189" s="71"/>
      <c r="X189" s="71"/>
      <c r="Y189" s="71"/>
    </row>
    <row r="190" spans="2:25" ht="15" customHeight="1" x14ac:dyDescent="0.25">
      <c r="B190" s="283" t="s">
        <v>246</v>
      </c>
      <c r="C190" s="316" t="s">
        <v>331</v>
      </c>
      <c r="D190" s="319" t="s">
        <v>334</v>
      </c>
      <c r="E190" s="320"/>
      <c r="F190" s="320"/>
      <c r="G190" s="320"/>
      <c r="H190" s="320"/>
      <c r="I190" s="320"/>
      <c r="J190" s="320"/>
      <c r="K190" s="320"/>
      <c r="L190" s="320"/>
      <c r="M190" s="320"/>
      <c r="N190" s="310"/>
      <c r="O190" s="17"/>
      <c r="Q190" s="16"/>
      <c r="T190" s="66"/>
      <c r="U190" s="71"/>
      <c r="V190" s="71"/>
      <c r="W190" s="71"/>
      <c r="X190" s="71"/>
      <c r="Y190" s="71"/>
    </row>
    <row r="191" spans="2:25" x14ac:dyDescent="0.25">
      <c r="B191" s="284"/>
      <c r="C191" s="317"/>
      <c r="D191" s="23" t="s">
        <v>377</v>
      </c>
      <c r="E191" s="20" t="s">
        <v>330</v>
      </c>
      <c r="F191" s="136" t="s">
        <v>321</v>
      </c>
      <c r="G191" s="22">
        <v>7.7</v>
      </c>
      <c r="H191" s="22" t="s">
        <v>37</v>
      </c>
      <c r="I191" s="137">
        <v>103.18</v>
      </c>
      <c r="J191" s="21">
        <v>1</v>
      </c>
      <c r="K191" s="92">
        <f>I191*J191</f>
        <v>103.18</v>
      </c>
      <c r="L191" s="22">
        <v>1.05</v>
      </c>
      <c r="M191" s="92">
        <f>K191*L191</f>
        <v>108.33900000000001</v>
      </c>
      <c r="N191" s="311"/>
      <c r="O191" s="17"/>
      <c r="Q191" s="16"/>
      <c r="T191" s="66"/>
      <c r="U191" s="71"/>
      <c r="V191" s="71"/>
      <c r="W191" s="71"/>
      <c r="X191" s="71"/>
      <c r="Y191" s="71"/>
    </row>
    <row r="192" spans="2:25" x14ac:dyDescent="0.25">
      <c r="B192" s="284"/>
      <c r="C192" s="317"/>
      <c r="D192" s="23" t="s">
        <v>380</v>
      </c>
      <c r="E192" s="20" t="s">
        <v>233</v>
      </c>
      <c r="F192" s="136" t="s">
        <v>321</v>
      </c>
      <c r="G192" s="22">
        <v>7.7</v>
      </c>
      <c r="H192" s="22" t="s">
        <v>37</v>
      </c>
      <c r="I192" s="137">
        <v>33.729999999999997</v>
      </c>
      <c r="J192" s="21">
        <v>1</v>
      </c>
      <c r="K192" s="92">
        <f>I192*J192</f>
        <v>33.729999999999997</v>
      </c>
      <c r="L192" s="22">
        <v>1.05</v>
      </c>
      <c r="M192" s="92">
        <f>K192*L192</f>
        <v>35.416499999999999</v>
      </c>
      <c r="N192" s="311"/>
      <c r="O192" s="17"/>
      <c r="Q192" s="16"/>
      <c r="T192" s="66"/>
      <c r="U192" s="71"/>
      <c r="V192" s="71"/>
      <c r="W192" s="71"/>
      <c r="X192" s="71"/>
      <c r="Y192" s="71"/>
    </row>
    <row r="193" spans="2:25" x14ac:dyDescent="0.25">
      <c r="B193" s="284"/>
      <c r="C193" s="317"/>
      <c r="D193" s="23" t="s">
        <v>380</v>
      </c>
      <c r="E193" s="20" t="s">
        <v>233</v>
      </c>
      <c r="F193" s="136" t="s">
        <v>321</v>
      </c>
      <c r="G193" s="22">
        <v>0.2</v>
      </c>
      <c r="H193" s="22" t="s">
        <v>37</v>
      </c>
      <c r="I193" s="137">
        <v>0.88</v>
      </c>
      <c r="J193" s="21">
        <v>16</v>
      </c>
      <c r="K193" s="92">
        <f>I193*J193</f>
        <v>14.08</v>
      </c>
      <c r="L193" s="22">
        <v>1.05</v>
      </c>
      <c r="M193" s="92">
        <f>K193*L193</f>
        <v>14.784000000000001</v>
      </c>
      <c r="N193" s="311"/>
      <c r="O193" s="17"/>
      <c r="Q193" s="16"/>
      <c r="T193" s="66"/>
      <c r="U193" s="71"/>
      <c r="V193" s="71"/>
      <c r="W193" s="71"/>
      <c r="X193" s="71"/>
      <c r="Y193" s="71"/>
    </row>
    <row r="194" spans="2:25" x14ac:dyDescent="0.25">
      <c r="B194" s="284"/>
      <c r="C194" s="317"/>
      <c r="D194" s="23" t="s">
        <v>380</v>
      </c>
      <c r="E194" s="20" t="s">
        <v>233</v>
      </c>
      <c r="F194" s="136" t="s">
        <v>321</v>
      </c>
      <c r="G194" s="22">
        <v>1.1599999999999999</v>
      </c>
      <c r="H194" s="22" t="s">
        <v>37</v>
      </c>
      <c r="I194" s="137">
        <v>5.08</v>
      </c>
      <c r="J194" s="21">
        <v>16</v>
      </c>
      <c r="K194" s="92">
        <f>I194*J194</f>
        <v>81.28</v>
      </c>
      <c r="L194" s="22">
        <v>1.05</v>
      </c>
      <c r="M194" s="92">
        <f>K194*L194</f>
        <v>85.344000000000008</v>
      </c>
      <c r="N194" s="311"/>
      <c r="O194" s="17"/>
      <c r="Q194" s="16"/>
      <c r="T194" s="66"/>
      <c r="U194" s="71"/>
      <c r="V194" s="71"/>
      <c r="W194" s="71"/>
      <c r="X194" s="71"/>
      <c r="Y194" s="71"/>
    </row>
    <row r="195" spans="2:25" x14ac:dyDescent="0.25">
      <c r="B195" s="284"/>
      <c r="C195" s="318"/>
      <c r="D195" s="38"/>
      <c r="E195" s="38"/>
      <c r="F195" s="38"/>
      <c r="G195" s="38"/>
      <c r="H195" s="38"/>
      <c r="I195" s="38"/>
      <c r="J195" s="39" t="s">
        <v>169</v>
      </c>
      <c r="K195" s="22">
        <f>SUM(K191:K194)</f>
        <v>232.27</v>
      </c>
      <c r="L195" s="22"/>
      <c r="M195" s="140">
        <f>SUM(M191:M194)</f>
        <v>243.88350000000003</v>
      </c>
      <c r="N195" s="312"/>
      <c r="O195" s="17"/>
      <c r="Q195" s="16"/>
      <c r="T195" s="66"/>
      <c r="U195" s="71"/>
      <c r="V195" s="71"/>
      <c r="W195" s="71"/>
      <c r="X195" s="71"/>
      <c r="Y195" s="71"/>
    </row>
    <row r="196" spans="2:25" x14ac:dyDescent="0.25">
      <c r="B196" s="284"/>
      <c r="C196" s="316" t="s">
        <v>332</v>
      </c>
      <c r="D196" s="319" t="s">
        <v>334</v>
      </c>
      <c r="E196" s="320"/>
      <c r="F196" s="320"/>
      <c r="G196" s="320"/>
      <c r="H196" s="320"/>
      <c r="I196" s="320"/>
      <c r="J196" s="320"/>
      <c r="K196" s="320"/>
      <c r="L196" s="320"/>
      <c r="M196" s="320"/>
      <c r="N196" s="310"/>
      <c r="O196" s="17"/>
      <c r="Q196" s="16"/>
      <c r="T196" s="66"/>
      <c r="U196" s="71"/>
      <c r="V196" s="71"/>
      <c r="W196" s="71"/>
      <c r="X196" s="71"/>
      <c r="Y196" s="71"/>
    </row>
    <row r="197" spans="2:25" x14ac:dyDescent="0.25">
      <c r="B197" s="284"/>
      <c r="C197" s="317"/>
      <c r="D197" s="23" t="s">
        <v>377</v>
      </c>
      <c r="E197" s="20" t="s">
        <v>330</v>
      </c>
      <c r="F197" s="136" t="s">
        <v>321</v>
      </c>
      <c r="G197" s="22">
        <v>5.2</v>
      </c>
      <c r="H197" s="22" t="s">
        <v>37</v>
      </c>
      <c r="I197" s="137">
        <v>69.680000000000007</v>
      </c>
      <c r="J197" s="21">
        <v>1</v>
      </c>
      <c r="K197" s="92">
        <f>I197*J197</f>
        <v>69.680000000000007</v>
      </c>
      <c r="L197" s="22">
        <v>1.05</v>
      </c>
      <c r="M197" s="92">
        <f>K197*L197</f>
        <v>73.164000000000016</v>
      </c>
      <c r="N197" s="311"/>
      <c r="O197" s="17"/>
      <c r="Q197" s="16"/>
      <c r="T197" s="66"/>
      <c r="U197" s="71"/>
      <c r="V197" s="71"/>
      <c r="W197" s="71"/>
      <c r="X197" s="71"/>
      <c r="Y197" s="71"/>
    </row>
    <row r="198" spans="2:25" x14ac:dyDescent="0.25">
      <c r="B198" s="284"/>
      <c r="C198" s="317"/>
      <c r="D198" s="23" t="s">
        <v>380</v>
      </c>
      <c r="E198" s="20" t="s">
        <v>233</v>
      </c>
      <c r="F198" s="136" t="s">
        <v>321</v>
      </c>
      <c r="G198" s="22">
        <v>5.2</v>
      </c>
      <c r="H198" s="22" t="s">
        <v>37</v>
      </c>
      <c r="I198" s="137">
        <v>22.78</v>
      </c>
      <c r="J198" s="21">
        <v>1</v>
      </c>
      <c r="K198" s="92">
        <f>I198*J198</f>
        <v>22.78</v>
      </c>
      <c r="L198" s="22">
        <v>1.05</v>
      </c>
      <c r="M198" s="92">
        <f>K198*L198</f>
        <v>23.919</v>
      </c>
      <c r="N198" s="311"/>
      <c r="O198" s="17"/>
      <c r="Q198" s="16"/>
      <c r="T198" s="66"/>
      <c r="U198" s="71"/>
      <c r="V198" s="71"/>
      <c r="W198" s="71"/>
      <c r="X198" s="71"/>
      <c r="Y198" s="71"/>
    </row>
    <row r="199" spans="2:25" x14ac:dyDescent="0.25">
      <c r="B199" s="284"/>
      <c r="C199" s="317"/>
      <c r="D199" s="23" t="s">
        <v>380</v>
      </c>
      <c r="E199" s="20" t="s">
        <v>233</v>
      </c>
      <c r="F199" s="136" t="s">
        <v>321</v>
      </c>
      <c r="G199" s="22">
        <v>0.2</v>
      </c>
      <c r="H199" s="22" t="s">
        <v>37</v>
      </c>
      <c r="I199" s="137">
        <v>0.88</v>
      </c>
      <c r="J199" s="21">
        <v>10</v>
      </c>
      <c r="K199" s="92">
        <f>I199*J199</f>
        <v>8.8000000000000007</v>
      </c>
      <c r="L199" s="22">
        <v>1.05</v>
      </c>
      <c r="M199" s="92">
        <f>K199*L199</f>
        <v>9.240000000000002</v>
      </c>
      <c r="N199" s="311"/>
      <c r="O199" s="17"/>
      <c r="Q199" s="16"/>
      <c r="T199" s="66"/>
      <c r="U199" s="71"/>
      <c r="V199" s="71"/>
      <c r="W199" s="71"/>
      <c r="X199" s="71"/>
      <c r="Y199" s="71"/>
    </row>
    <row r="200" spans="2:25" x14ac:dyDescent="0.25">
      <c r="B200" s="284"/>
      <c r="C200" s="317"/>
      <c r="D200" s="23" t="s">
        <v>380</v>
      </c>
      <c r="E200" s="20" t="s">
        <v>233</v>
      </c>
      <c r="F200" s="136" t="s">
        <v>321</v>
      </c>
      <c r="G200" s="22">
        <v>1.1599999999999999</v>
      </c>
      <c r="H200" s="22" t="s">
        <v>37</v>
      </c>
      <c r="I200" s="137">
        <v>5.08</v>
      </c>
      <c r="J200" s="21">
        <v>10</v>
      </c>
      <c r="K200" s="92">
        <f>I200*J200</f>
        <v>50.8</v>
      </c>
      <c r="L200" s="22">
        <v>1.05</v>
      </c>
      <c r="M200" s="92">
        <f>K200*L200</f>
        <v>53.339999999999996</v>
      </c>
      <c r="N200" s="311"/>
      <c r="O200" s="17"/>
      <c r="Q200" s="16"/>
      <c r="T200" s="66"/>
      <c r="U200" s="71"/>
      <c r="V200" s="71"/>
      <c r="W200" s="71"/>
      <c r="X200" s="71"/>
      <c r="Y200" s="71"/>
    </row>
    <row r="201" spans="2:25" x14ac:dyDescent="0.25">
      <c r="B201" s="285"/>
      <c r="C201" s="318"/>
      <c r="D201" s="38"/>
      <c r="E201" s="38"/>
      <c r="F201" s="38"/>
      <c r="G201" s="38"/>
      <c r="H201" s="38"/>
      <c r="I201" s="38"/>
      <c r="J201" s="39" t="s">
        <v>169</v>
      </c>
      <c r="K201" s="22">
        <f>SUM(K197:K200)</f>
        <v>152.06</v>
      </c>
      <c r="L201" s="22"/>
      <c r="M201" s="140">
        <f>SUM(M197:M200)</f>
        <v>159.66300000000001</v>
      </c>
      <c r="N201" s="312"/>
      <c r="O201" s="17"/>
      <c r="Q201" s="16"/>
      <c r="T201" s="66"/>
      <c r="U201" s="71"/>
      <c r="V201" s="71"/>
      <c r="W201" s="71"/>
      <c r="X201" s="71"/>
      <c r="Y201" s="71"/>
    </row>
    <row r="202" spans="2:25" ht="15" customHeight="1" x14ac:dyDescent="0.25">
      <c r="B202" s="283" t="s">
        <v>246</v>
      </c>
      <c r="C202" s="316" t="s">
        <v>333</v>
      </c>
      <c r="D202" s="319" t="s">
        <v>334</v>
      </c>
      <c r="E202" s="320"/>
      <c r="F202" s="320"/>
      <c r="G202" s="320"/>
      <c r="H202" s="320"/>
      <c r="I202" s="320"/>
      <c r="J202" s="320"/>
      <c r="K202" s="320"/>
      <c r="L202" s="320"/>
      <c r="M202" s="320"/>
      <c r="N202" s="310"/>
      <c r="O202" s="17"/>
      <c r="Q202" s="16"/>
      <c r="T202" s="66"/>
      <c r="U202" s="71"/>
      <c r="V202" s="71"/>
      <c r="W202" s="71"/>
      <c r="X202" s="71"/>
      <c r="Y202" s="71"/>
    </row>
    <row r="203" spans="2:25" x14ac:dyDescent="0.25">
      <c r="B203" s="284"/>
      <c r="C203" s="317"/>
      <c r="D203" s="23" t="s">
        <v>377</v>
      </c>
      <c r="E203" s="20" t="s">
        <v>330</v>
      </c>
      <c r="F203" s="136" t="s">
        <v>321</v>
      </c>
      <c r="G203" s="22">
        <v>9.75</v>
      </c>
      <c r="H203" s="22" t="s">
        <v>37</v>
      </c>
      <c r="I203" s="137">
        <v>130.65</v>
      </c>
      <c r="J203" s="21">
        <v>1</v>
      </c>
      <c r="K203" s="92">
        <f>I203*J203</f>
        <v>130.65</v>
      </c>
      <c r="L203" s="22">
        <v>1.05</v>
      </c>
      <c r="M203" s="92">
        <f>K203*L203</f>
        <v>137.1825</v>
      </c>
      <c r="N203" s="311"/>
      <c r="O203" s="17"/>
      <c r="Q203" s="16"/>
      <c r="T203" s="66"/>
      <c r="U203" s="71"/>
      <c r="V203" s="71"/>
      <c r="W203" s="71"/>
      <c r="X203" s="71"/>
      <c r="Y203" s="71"/>
    </row>
    <row r="204" spans="2:25" x14ac:dyDescent="0.25">
      <c r="B204" s="284"/>
      <c r="C204" s="317"/>
      <c r="D204" s="23" t="s">
        <v>380</v>
      </c>
      <c r="E204" s="20" t="s">
        <v>233</v>
      </c>
      <c r="F204" s="136" t="s">
        <v>321</v>
      </c>
      <c r="G204" s="22">
        <v>9.75</v>
      </c>
      <c r="H204" s="22" t="s">
        <v>37</v>
      </c>
      <c r="I204" s="137">
        <v>42.71</v>
      </c>
      <c r="J204" s="21">
        <v>1</v>
      </c>
      <c r="K204" s="92">
        <f>I204*J204</f>
        <v>42.71</v>
      </c>
      <c r="L204" s="22">
        <v>1.05</v>
      </c>
      <c r="M204" s="92">
        <f>K204*L204</f>
        <v>44.845500000000001</v>
      </c>
      <c r="N204" s="311"/>
      <c r="O204" s="17"/>
      <c r="Q204" s="16"/>
      <c r="T204" s="66"/>
      <c r="U204" s="71"/>
      <c r="V204" s="71"/>
      <c r="W204" s="71"/>
      <c r="X204" s="71"/>
      <c r="Y204" s="71"/>
    </row>
    <row r="205" spans="2:25" x14ac:dyDescent="0.25">
      <c r="B205" s="284"/>
      <c r="C205" s="317"/>
      <c r="D205" s="23" t="s">
        <v>380</v>
      </c>
      <c r="E205" s="20" t="s">
        <v>233</v>
      </c>
      <c r="F205" s="136" t="s">
        <v>321</v>
      </c>
      <c r="G205" s="22">
        <v>0.2</v>
      </c>
      <c r="H205" s="22" t="s">
        <v>37</v>
      </c>
      <c r="I205" s="137">
        <v>0.88</v>
      </c>
      <c r="J205" s="21">
        <v>20</v>
      </c>
      <c r="K205" s="92">
        <f>I205*J205</f>
        <v>17.600000000000001</v>
      </c>
      <c r="L205" s="22">
        <v>1.05</v>
      </c>
      <c r="M205" s="92">
        <f>K205*L205</f>
        <v>18.480000000000004</v>
      </c>
      <c r="N205" s="311"/>
      <c r="O205" s="17"/>
      <c r="Q205" s="16"/>
      <c r="T205" s="66"/>
      <c r="U205" s="71"/>
      <c r="V205" s="71"/>
      <c r="W205" s="71"/>
      <c r="X205" s="71"/>
      <c r="Y205" s="71"/>
    </row>
    <row r="206" spans="2:25" x14ac:dyDescent="0.25">
      <c r="B206" s="284"/>
      <c r="C206" s="317"/>
      <c r="D206" s="23" t="s">
        <v>380</v>
      </c>
      <c r="E206" s="20" t="s">
        <v>233</v>
      </c>
      <c r="F206" s="136" t="s">
        <v>321</v>
      </c>
      <c r="G206" s="22">
        <v>1.1599999999999999</v>
      </c>
      <c r="H206" s="22" t="s">
        <v>37</v>
      </c>
      <c r="I206" s="137">
        <v>5.08</v>
      </c>
      <c r="J206" s="21">
        <v>20</v>
      </c>
      <c r="K206" s="92">
        <f>I206*J206</f>
        <v>101.6</v>
      </c>
      <c r="L206" s="22">
        <v>1.05</v>
      </c>
      <c r="M206" s="92">
        <f>K206*L206</f>
        <v>106.67999999999999</v>
      </c>
      <c r="N206" s="311"/>
      <c r="O206" s="17"/>
      <c r="Q206" s="16"/>
      <c r="T206" s="66"/>
      <c r="U206" s="71"/>
      <c r="V206" s="71"/>
      <c r="W206" s="71"/>
      <c r="X206" s="71"/>
      <c r="Y206" s="71"/>
    </row>
    <row r="207" spans="2:25" x14ac:dyDescent="0.25">
      <c r="B207" s="284"/>
      <c r="C207" s="318"/>
      <c r="D207" s="38"/>
      <c r="E207" s="38"/>
      <c r="F207" s="38"/>
      <c r="G207" s="38"/>
      <c r="H207" s="38"/>
      <c r="I207" s="38"/>
      <c r="J207" s="39" t="s">
        <v>169</v>
      </c>
      <c r="K207" s="22">
        <f>SUM(K203:K206)</f>
        <v>292.56</v>
      </c>
      <c r="L207" s="22"/>
      <c r="M207" s="140">
        <f>SUM(M203:M206)</f>
        <v>307.18800000000005</v>
      </c>
      <c r="N207" s="312"/>
      <c r="O207" s="17"/>
      <c r="Q207" s="16"/>
      <c r="T207" s="66"/>
      <c r="U207" s="71"/>
      <c r="V207" s="71"/>
      <c r="W207" s="71"/>
      <c r="X207" s="71"/>
      <c r="Y207" s="71"/>
    </row>
    <row r="208" spans="2:25" x14ac:dyDescent="0.25">
      <c r="B208" s="284"/>
      <c r="C208" s="316" t="s">
        <v>335</v>
      </c>
      <c r="D208" s="319" t="s">
        <v>334</v>
      </c>
      <c r="E208" s="320"/>
      <c r="F208" s="320"/>
      <c r="G208" s="320"/>
      <c r="H208" s="320"/>
      <c r="I208" s="320"/>
      <c r="J208" s="320"/>
      <c r="K208" s="320"/>
      <c r="L208" s="320"/>
      <c r="M208" s="320"/>
      <c r="N208" s="310"/>
      <c r="O208" s="17"/>
      <c r="Q208" s="16"/>
      <c r="T208" s="66"/>
      <c r="U208" s="71"/>
      <c r="V208" s="71"/>
      <c r="W208" s="71"/>
      <c r="X208" s="71"/>
      <c r="Y208" s="71"/>
    </row>
    <row r="209" spans="2:25" x14ac:dyDescent="0.25">
      <c r="B209" s="284"/>
      <c r="C209" s="317"/>
      <c r="D209" s="23" t="s">
        <v>377</v>
      </c>
      <c r="E209" s="20" t="s">
        <v>330</v>
      </c>
      <c r="F209" s="136" t="s">
        <v>321</v>
      </c>
      <c r="G209" s="22">
        <v>9.75</v>
      </c>
      <c r="H209" s="22" t="s">
        <v>37</v>
      </c>
      <c r="I209" s="137">
        <v>130.65</v>
      </c>
      <c r="J209" s="21">
        <v>1</v>
      </c>
      <c r="K209" s="92">
        <f>I209*J209</f>
        <v>130.65</v>
      </c>
      <c r="L209" s="22">
        <v>1.05</v>
      </c>
      <c r="M209" s="92">
        <f>K209*L209</f>
        <v>137.1825</v>
      </c>
      <c r="N209" s="311"/>
      <c r="O209" s="17"/>
      <c r="Q209" s="16"/>
      <c r="T209" s="66"/>
      <c r="U209" s="71"/>
      <c r="V209" s="71"/>
      <c r="W209" s="71"/>
      <c r="X209" s="71"/>
      <c r="Y209" s="71"/>
    </row>
    <row r="210" spans="2:25" x14ac:dyDescent="0.25">
      <c r="B210" s="284"/>
      <c r="C210" s="317"/>
      <c r="D210" s="23" t="s">
        <v>378</v>
      </c>
      <c r="E210" s="20" t="s">
        <v>233</v>
      </c>
      <c r="F210" s="136" t="s">
        <v>321</v>
      </c>
      <c r="G210" s="22">
        <v>9.75</v>
      </c>
      <c r="H210" s="22" t="s">
        <v>37</v>
      </c>
      <c r="I210" s="137">
        <v>42.71</v>
      </c>
      <c r="J210" s="21">
        <v>1</v>
      </c>
      <c r="K210" s="92">
        <f>I210*J210</f>
        <v>42.71</v>
      </c>
      <c r="L210" s="22">
        <v>1.05</v>
      </c>
      <c r="M210" s="92">
        <f>K210*L210</f>
        <v>44.845500000000001</v>
      </c>
      <c r="N210" s="311"/>
      <c r="O210" s="17"/>
      <c r="Q210" s="16"/>
      <c r="T210" s="66"/>
      <c r="U210" s="71"/>
      <c r="V210" s="71"/>
      <c r="W210" s="71"/>
      <c r="X210" s="71"/>
      <c r="Y210" s="71"/>
    </row>
    <row r="211" spans="2:25" x14ac:dyDescent="0.25">
      <c r="B211" s="284"/>
      <c r="C211" s="317"/>
      <c r="D211" s="23" t="s">
        <v>379</v>
      </c>
      <c r="E211" s="20" t="s">
        <v>233</v>
      </c>
      <c r="F211" s="136" t="s">
        <v>321</v>
      </c>
      <c r="G211" s="22">
        <v>0.2</v>
      </c>
      <c r="H211" s="22" t="s">
        <v>37</v>
      </c>
      <c r="I211" s="137">
        <v>0.88</v>
      </c>
      <c r="J211" s="21">
        <v>20</v>
      </c>
      <c r="K211" s="92">
        <f>I211*J211</f>
        <v>17.600000000000001</v>
      </c>
      <c r="L211" s="22">
        <v>1.05</v>
      </c>
      <c r="M211" s="92">
        <f>K211*L211</f>
        <v>18.480000000000004</v>
      </c>
      <c r="N211" s="311"/>
      <c r="O211" s="17"/>
      <c r="Q211" s="16"/>
      <c r="T211" s="66"/>
      <c r="U211" s="71"/>
      <c r="V211" s="71"/>
      <c r="W211" s="71"/>
      <c r="X211" s="71"/>
      <c r="Y211" s="71"/>
    </row>
    <row r="212" spans="2:25" x14ac:dyDescent="0.25">
      <c r="B212" s="284"/>
      <c r="C212" s="317"/>
      <c r="D212" s="23" t="s">
        <v>380</v>
      </c>
      <c r="E212" s="20" t="s">
        <v>233</v>
      </c>
      <c r="F212" s="136" t="s">
        <v>321</v>
      </c>
      <c r="G212" s="22">
        <v>1.1599999999999999</v>
      </c>
      <c r="H212" s="22" t="s">
        <v>37</v>
      </c>
      <c r="I212" s="137">
        <v>5.08</v>
      </c>
      <c r="J212" s="21">
        <v>20</v>
      </c>
      <c r="K212" s="92">
        <f>I212*J212</f>
        <v>101.6</v>
      </c>
      <c r="L212" s="22">
        <v>1.05</v>
      </c>
      <c r="M212" s="92">
        <f>K212*L212</f>
        <v>106.67999999999999</v>
      </c>
      <c r="N212" s="311"/>
      <c r="O212" s="17"/>
      <c r="Q212" s="16"/>
      <c r="T212" s="66"/>
      <c r="U212" s="71"/>
      <c r="V212" s="71"/>
      <c r="W212" s="71"/>
      <c r="X212" s="71"/>
      <c r="Y212" s="71"/>
    </row>
    <row r="213" spans="2:25" x14ac:dyDescent="0.25">
      <c r="B213" s="284"/>
      <c r="C213" s="318"/>
      <c r="D213" s="38"/>
      <c r="E213" s="38"/>
      <c r="F213" s="38"/>
      <c r="G213" s="38"/>
      <c r="H213" s="38"/>
      <c r="I213" s="38"/>
      <c r="J213" s="39" t="s">
        <v>169</v>
      </c>
      <c r="K213" s="22">
        <f>SUM(K209:K212)</f>
        <v>292.56</v>
      </c>
      <c r="L213" s="22"/>
      <c r="M213" s="140">
        <f>SUM(M209:M212)</f>
        <v>307.18800000000005</v>
      </c>
      <c r="N213" s="312"/>
      <c r="O213" s="17"/>
      <c r="Q213" s="16"/>
      <c r="T213" s="66"/>
      <c r="U213" s="71"/>
      <c r="V213" s="71"/>
      <c r="W213" s="71"/>
      <c r="X213" s="71"/>
      <c r="Y213" s="71"/>
    </row>
    <row r="214" spans="2:25" ht="48" x14ac:dyDescent="0.25">
      <c r="B214" s="284"/>
      <c r="C214" s="313" t="s">
        <v>303</v>
      </c>
      <c r="D214" s="23" t="s">
        <v>260</v>
      </c>
      <c r="E214" s="20" t="s">
        <v>283</v>
      </c>
      <c r="F214" s="136" t="s">
        <v>263</v>
      </c>
      <c r="G214" s="22" t="s">
        <v>37</v>
      </c>
      <c r="H214" s="22">
        <f>Y515</f>
        <v>19.36</v>
      </c>
      <c r="I214" s="137">
        <f>Y515*V515</f>
        <v>38.72</v>
      </c>
      <c r="J214" s="21">
        <v>1</v>
      </c>
      <c r="K214" s="92">
        <f>I214*J214</f>
        <v>38.72</v>
      </c>
      <c r="L214" s="22">
        <v>1.05</v>
      </c>
      <c r="M214" s="92">
        <f>K214*L214</f>
        <v>40.655999999999999</v>
      </c>
      <c r="N214" s="310"/>
      <c r="O214" s="17"/>
      <c r="Q214" s="16"/>
      <c r="T214" s="66"/>
      <c r="U214" s="71"/>
      <c r="V214" s="71"/>
      <c r="W214" s="71"/>
      <c r="X214" s="71"/>
      <c r="Y214" s="71"/>
    </row>
    <row r="215" spans="2:25" x14ac:dyDescent="0.25">
      <c r="B215" s="284"/>
      <c r="C215" s="314"/>
      <c r="D215" s="142" t="s">
        <v>267</v>
      </c>
      <c r="E215" s="20" t="s">
        <v>264</v>
      </c>
      <c r="F215" s="22" t="s">
        <v>164</v>
      </c>
      <c r="G215" s="22">
        <v>6</v>
      </c>
      <c r="H215" s="22">
        <v>13.978999999999999</v>
      </c>
      <c r="I215" s="22">
        <f>G215*H215</f>
        <v>83.873999999999995</v>
      </c>
      <c r="J215" s="20">
        <v>1</v>
      </c>
      <c r="K215" s="22">
        <f>I215*J215</f>
        <v>83.873999999999995</v>
      </c>
      <c r="L215" s="22">
        <v>1.05</v>
      </c>
      <c r="M215" s="92">
        <f>K215*L215</f>
        <v>88.067700000000002</v>
      </c>
      <c r="N215" s="311"/>
      <c r="O215" s="17"/>
      <c r="Q215" s="16"/>
      <c r="T215" s="66"/>
      <c r="U215" s="71"/>
      <c r="V215" s="71"/>
      <c r="W215" s="71"/>
      <c r="X215" s="71"/>
      <c r="Y215" s="71"/>
    </row>
    <row r="216" spans="2:25" x14ac:dyDescent="0.25">
      <c r="B216" s="284"/>
      <c r="C216" s="314"/>
      <c r="D216" s="142" t="s">
        <v>360</v>
      </c>
      <c r="E216" s="20" t="s">
        <v>285</v>
      </c>
      <c r="F216" s="22" t="s">
        <v>164</v>
      </c>
      <c r="G216" s="22">
        <v>1.4</v>
      </c>
      <c r="H216" s="22">
        <v>6.3659999999999997</v>
      </c>
      <c r="I216" s="22">
        <f>G216*H216</f>
        <v>8.9123999999999981</v>
      </c>
      <c r="J216" s="20">
        <v>2</v>
      </c>
      <c r="K216" s="22">
        <f>I216*J216</f>
        <v>17.824799999999996</v>
      </c>
      <c r="L216" s="22">
        <v>1.05</v>
      </c>
      <c r="M216" s="92">
        <f>K216*L216</f>
        <v>18.716039999999996</v>
      </c>
      <c r="N216" s="311"/>
      <c r="O216" s="17"/>
      <c r="Q216" s="16"/>
      <c r="T216" s="66"/>
      <c r="U216" s="71"/>
      <c r="V216" s="71"/>
      <c r="W216" s="71"/>
      <c r="X216" s="71"/>
      <c r="Y216" s="71"/>
    </row>
    <row r="217" spans="2:25" x14ac:dyDescent="0.25">
      <c r="B217" s="284"/>
      <c r="C217" s="314"/>
      <c r="D217" s="143" t="s">
        <v>362</v>
      </c>
      <c r="E217" s="72" t="s">
        <v>287</v>
      </c>
      <c r="F217" s="22" t="s">
        <v>164</v>
      </c>
      <c r="G217" s="22" t="s">
        <v>37</v>
      </c>
      <c r="H217" s="22" t="s">
        <v>37</v>
      </c>
      <c r="I217" s="22">
        <f>Y521</f>
        <v>1.7662500000000001</v>
      </c>
      <c r="J217" s="20">
        <v>2</v>
      </c>
      <c r="K217" s="22">
        <f>I217*J217</f>
        <v>3.5325000000000002</v>
      </c>
      <c r="L217" s="22">
        <v>1.05</v>
      </c>
      <c r="M217" s="92">
        <f>K217*L217</f>
        <v>3.7091250000000002</v>
      </c>
      <c r="N217" s="311"/>
      <c r="O217" s="17"/>
      <c r="Q217" s="16"/>
      <c r="T217" s="66"/>
      <c r="U217" s="71"/>
      <c r="V217" s="71"/>
      <c r="W217" s="71"/>
      <c r="X217" s="71"/>
      <c r="Y217" s="71"/>
    </row>
    <row r="218" spans="2:25" x14ac:dyDescent="0.25">
      <c r="B218" s="284"/>
      <c r="C218" s="314"/>
      <c r="D218" s="38"/>
      <c r="E218" s="139"/>
      <c r="F218" s="139"/>
      <c r="G218" s="139"/>
      <c r="H218" s="139"/>
      <c r="I218" s="139"/>
      <c r="J218" s="39" t="s">
        <v>169</v>
      </c>
      <c r="K218" s="22">
        <f>SUM(K214:K216)</f>
        <v>140.41879999999998</v>
      </c>
      <c r="L218" s="22"/>
      <c r="M218" s="140">
        <f>SUM(M214:M217)</f>
        <v>151.148865</v>
      </c>
      <c r="N218" s="311"/>
      <c r="O218" s="17"/>
      <c r="Q218" s="16"/>
      <c r="T218" s="66"/>
      <c r="U218" s="71"/>
      <c r="V218" s="71"/>
      <c r="W218" s="71"/>
      <c r="X218" s="71"/>
      <c r="Y218" s="71"/>
    </row>
    <row r="219" spans="2:25" x14ac:dyDescent="0.25">
      <c r="B219" s="284"/>
      <c r="C219" s="315"/>
      <c r="D219" s="144"/>
      <c r="E219" s="72"/>
      <c r="F219" s="60"/>
      <c r="G219" s="62"/>
      <c r="H219" s="62"/>
      <c r="I219" s="63"/>
      <c r="J219" s="65">
        <v>5</v>
      </c>
      <c r="K219" s="60"/>
      <c r="L219" s="60"/>
      <c r="M219" s="140">
        <f>M218*J219</f>
        <v>755.744325</v>
      </c>
      <c r="N219" s="312"/>
      <c r="O219" s="17"/>
      <c r="Q219" s="16"/>
      <c r="T219" s="66"/>
      <c r="U219" s="71"/>
      <c r="V219" s="71"/>
      <c r="W219" s="71"/>
      <c r="X219" s="71"/>
      <c r="Y219" s="71"/>
    </row>
    <row r="220" spans="2:25" ht="60.75" thickBot="1" x14ac:dyDescent="0.3">
      <c r="B220" s="284"/>
      <c r="C220" s="18" t="s">
        <v>308</v>
      </c>
      <c r="D220" s="142" t="s">
        <v>358</v>
      </c>
      <c r="E220" s="20" t="s">
        <v>37</v>
      </c>
      <c r="F220" s="22" t="s">
        <v>164</v>
      </c>
      <c r="G220" s="22">
        <v>4</v>
      </c>
      <c r="H220" s="22">
        <f>Y669</f>
        <v>20.999000000000002</v>
      </c>
      <c r="I220" s="22">
        <f>G220*H220</f>
        <v>83.996000000000009</v>
      </c>
      <c r="J220" s="21">
        <v>5</v>
      </c>
      <c r="K220" s="92">
        <f>I220*J220</f>
        <v>419.98</v>
      </c>
      <c r="L220" s="22">
        <v>1.05</v>
      </c>
      <c r="M220" s="92">
        <f>K220*L220</f>
        <v>440.97900000000004</v>
      </c>
      <c r="N220" s="94"/>
      <c r="O220" s="17"/>
      <c r="Q220" s="16"/>
      <c r="T220" s="66"/>
      <c r="U220" s="71"/>
      <c r="V220" s="71"/>
      <c r="W220" s="71"/>
      <c r="X220" s="71"/>
      <c r="Y220" s="71"/>
    </row>
    <row r="221" spans="2:25" ht="16.5" customHeight="1" thickTop="1" thickBot="1" x14ac:dyDescent="0.3">
      <c r="B221" s="284"/>
      <c r="C221" s="298" t="s">
        <v>251</v>
      </c>
      <c r="D221" s="69" t="s">
        <v>375</v>
      </c>
      <c r="E221" s="52" t="s">
        <v>233</v>
      </c>
      <c r="F221" s="22" t="s">
        <v>164</v>
      </c>
      <c r="G221" s="35">
        <v>2.17</v>
      </c>
      <c r="H221" s="49">
        <v>4.383</v>
      </c>
      <c r="I221" s="61">
        <f>G221*H221</f>
        <v>9.5111100000000004</v>
      </c>
      <c r="J221" s="52">
        <v>1</v>
      </c>
      <c r="K221" s="80">
        <f t="shared" ref="K221:K225" si="54">I221*J221</f>
        <v>9.5111100000000004</v>
      </c>
      <c r="L221" s="79">
        <v>1.05</v>
      </c>
      <c r="M221" s="60">
        <f t="shared" ref="M221:M225" si="55">K221*L221</f>
        <v>9.9866655000000009</v>
      </c>
      <c r="N221" s="310"/>
      <c r="O221" s="17"/>
      <c r="Q221" s="16"/>
      <c r="T221" s="338" t="s">
        <v>241</v>
      </c>
      <c r="U221" s="338"/>
      <c r="V221" s="338"/>
      <c r="W221" s="338"/>
      <c r="X221" s="338"/>
      <c r="Y221" s="57">
        <f>Y180/W180</f>
        <v>34</v>
      </c>
    </row>
    <row r="222" spans="2:25" ht="15.75" thickTop="1" x14ac:dyDescent="0.25">
      <c r="B222" s="284"/>
      <c r="C222" s="299"/>
      <c r="D222" s="69" t="s">
        <v>376</v>
      </c>
      <c r="E222" s="52" t="s">
        <v>233</v>
      </c>
      <c r="F222" s="22" t="s">
        <v>164</v>
      </c>
      <c r="G222" s="35">
        <v>1.76</v>
      </c>
      <c r="H222" s="49">
        <v>4.383</v>
      </c>
      <c r="I222" s="61">
        <f>G222*H222</f>
        <v>7.71408</v>
      </c>
      <c r="J222" s="52">
        <v>4</v>
      </c>
      <c r="K222" s="80">
        <f t="shared" si="54"/>
        <v>30.85632</v>
      </c>
      <c r="L222" s="79">
        <v>1.05</v>
      </c>
      <c r="M222" s="60">
        <f t="shared" si="55"/>
        <v>32.399135999999999</v>
      </c>
      <c r="N222" s="311"/>
      <c r="O222" s="17"/>
      <c r="Q222" s="16"/>
    </row>
    <row r="223" spans="2:25" ht="15" customHeight="1" x14ac:dyDescent="0.25">
      <c r="B223" s="284"/>
      <c r="C223" s="299"/>
      <c r="D223" s="69" t="s">
        <v>250</v>
      </c>
      <c r="E223" s="52" t="s">
        <v>234</v>
      </c>
      <c r="F223" s="22" t="s">
        <v>164</v>
      </c>
      <c r="G223" s="35">
        <v>2.17</v>
      </c>
      <c r="H223" s="35">
        <v>2.36</v>
      </c>
      <c r="I223" s="61">
        <f>G223*H223</f>
        <v>5.1212</v>
      </c>
      <c r="J223" s="52">
        <v>1</v>
      </c>
      <c r="K223" s="80">
        <f t="shared" si="54"/>
        <v>5.1212</v>
      </c>
      <c r="L223" s="79">
        <v>1.05</v>
      </c>
      <c r="M223" s="60">
        <f t="shared" si="55"/>
        <v>5.3772600000000006</v>
      </c>
      <c r="N223" s="311"/>
      <c r="O223" s="17"/>
      <c r="Q223" s="16"/>
      <c r="T223" s="53"/>
      <c r="U223" s="53" t="s">
        <v>5</v>
      </c>
      <c r="V223" s="53" t="s">
        <v>41</v>
      </c>
      <c r="W223" s="53" t="s">
        <v>38</v>
      </c>
      <c r="X223" s="53" t="s">
        <v>10</v>
      </c>
      <c r="Y223" s="53" t="s">
        <v>242</v>
      </c>
    </row>
    <row r="224" spans="2:25" x14ac:dyDescent="0.25">
      <c r="B224" s="284"/>
      <c r="C224" s="299"/>
      <c r="D224" s="69" t="s">
        <v>231</v>
      </c>
      <c r="E224" s="52" t="s">
        <v>235</v>
      </c>
      <c r="F224" s="22" t="s">
        <v>164</v>
      </c>
      <c r="G224" s="35">
        <v>2.17</v>
      </c>
      <c r="H224" s="35">
        <v>1.84</v>
      </c>
      <c r="I224" s="61">
        <f>G224*H224</f>
        <v>3.9927999999999999</v>
      </c>
      <c r="J224" s="52">
        <v>1</v>
      </c>
      <c r="K224" s="80">
        <f t="shared" si="54"/>
        <v>3.9927999999999999</v>
      </c>
      <c r="L224" s="79">
        <v>1.05</v>
      </c>
      <c r="M224" s="60">
        <f t="shared" si="55"/>
        <v>4.1924400000000004</v>
      </c>
      <c r="N224" s="311"/>
      <c r="O224" s="17"/>
      <c r="Q224" s="16"/>
      <c r="T224" s="54" t="s">
        <v>243</v>
      </c>
      <c r="U224" s="68">
        <v>15</v>
      </c>
      <c r="V224" s="55">
        <v>0.14000000000000001</v>
      </c>
      <c r="W224" s="55">
        <f>U224*V224</f>
        <v>2.1</v>
      </c>
      <c r="X224" s="47">
        <v>1</v>
      </c>
      <c r="Y224" s="55">
        <f>X224*W224</f>
        <v>2.1</v>
      </c>
    </row>
    <row r="225" spans="2:25" ht="15.75" thickBot="1" x14ac:dyDescent="0.3">
      <c r="B225" s="284"/>
      <c r="C225" s="299"/>
      <c r="D225" s="70" t="s">
        <v>374</v>
      </c>
      <c r="E225" s="52" t="s">
        <v>236</v>
      </c>
      <c r="F225" s="22" t="s">
        <v>164</v>
      </c>
      <c r="G225" s="35" t="s">
        <v>37</v>
      </c>
      <c r="H225" s="49" t="s">
        <v>37</v>
      </c>
      <c r="I225" s="49">
        <f>Y176</f>
        <v>4.90625</v>
      </c>
      <c r="J225" s="52">
        <v>4</v>
      </c>
      <c r="K225" s="80">
        <f t="shared" si="54"/>
        <v>19.625</v>
      </c>
      <c r="L225" s="79">
        <v>1.05</v>
      </c>
      <c r="M225" s="60">
        <f t="shared" si="55"/>
        <v>20.606249999999999</v>
      </c>
      <c r="N225" s="311"/>
      <c r="O225" s="17"/>
      <c r="Q225" s="16"/>
      <c r="T225" s="54" t="s">
        <v>244</v>
      </c>
      <c r="U225" s="68">
        <v>15</v>
      </c>
      <c r="V225" s="55">
        <v>0.09</v>
      </c>
      <c r="W225" s="55">
        <f>U225*V225</f>
        <v>1.3499999999999999</v>
      </c>
      <c r="X225" s="47">
        <v>2</v>
      </c>
      <c r="Y225" s="67">
        <f>X225*W225</f>
        <v>2.6999999999999997</v>
      </c>
    </row>
    <row r="226" spans="2:25" ht="16.5" thickTop="1" thickBot="1" x14ac:dyDescent="0.3">
      <c r="B226" s="284"/>
      <c r="C226" s="299"/>
      <c r="E226" s="38"/>
      <c r="F226" s="38"/>
      <c r="G226" s="38"/>
      <c r="H226" s="38"/>
      <c r="I226" s="38"/>
      <c r="J226" s="42" t="s">
        <v>169</v>
      </c>
      <c r="K226" s="79">
        <f>SUM(K223:K225)</f>
        <v>28.739000000000001</v>
      </c>
      <c r="L226" s="79"/>
      <c r="M226" s="86">
        <f>SUM(M221:M225)</f>
        <v>72.5617515</v>
      </c>
      <c r="N226" s="311"/>
      <c r="O226" s="17"/>
      <c r="Q226" s="16"/>
      <c r="T226" s="66"/>
      <c r="U226" s="66"/>
      <c r="V226" s="66"/>
      <c r="W226" s="66"/>
      <c r="X226" s="66"/>
      <c r="Y226" s="57">
        <f>SUM(Y224:Y225)</f>
        <v>4.8</v>
      </c>
    </row>
    <row r="227" spans="2:25" ht="15.75" thickTop="1" x14ac:dyDescent="0.25">
      <c r="B227" s="285"/>
      <c r="C227" s="300"/>
      <c r="D227" s="64"/>
      <c r="E227" s="38"/>
      <c r="F227" s="38"/>
      <c r="G227" s="38"/>
      <c r="H227" s="38"/>
      <c r="I227" s="38"/>
      <c r="J227" s="65">
        <v>2</v>
      </c>
      <c r="K227" s="80"/>
      <c r="L227" s="80"/>
      <c r="M227" s="86">
        <f>M226*J227</f>
        <v>145.123503</v>
      </c>
      <c r="N227" s="312"/>
      <c r="O227" s="17"/>
      <c r="Q227" s="16"/>
    </row>
    <row r="228" spans="2:25" x14ac:dyDescent="0.25">
      <c r="B228" s="301" t="s">
        <v>289</v>
      </c>
      <c r="C228" s="302"/>
      <c r="D228" s="302"/>
      <c r="E228" s="302"/>
      <c r="F228" s="302"/>
      <c r="G228" s="302"/>
      <c r="H228" s="302"/>
      <c r="I228" s="302"/>
      <c r="J228" s="302"/>
      <c r="K228" s="302"/>
      <c r="L228" s="302"/>
      <c r="M228" s="302"/>
      <c r="N228" s="303"/>
      <c r="O228" s="17"/>
      <c r="Q228" s="16"/>
    </row>
    <row r="229" spans="2:25" ht="48" x14ac:dyDescent="0.25">
      <c r="B229" s="283" t="s">
        <v>289</v>
      </c>
      <c r="C229" s="313" t="s">
        <v>304</v>
      </c>
      <c r="D229" s="23" t="s">
        <v>260</v>
      </c>
      <c r="E229" s="20" t="s">
        <v>283</v>
      </c>
      <c r="F229" s="136" t="s">
        <v>263</v>
      </c>
      <c r="G229" s="22" t="s">
        <v>37</v>
      </c>
      <c r="H229" s="22">
        <f>Y515</f>
        <v>19.36</v>
      </c>
      <c r="I229" s="137">
        <f>Y515*V515</f>
        <v>38.72</v>
      </c>
      <c r="J229" s="21">
        <v>1</v>
      </c>
      <c r="K229" s="92">
        <f>I229*J229</f>
        <v>38.72</v>
      </c>
      <c r="L229" s="22">
        <v>1.05</v>
      </c>
      <c r="M229" s="92">
        <f>K229*L229</f>
        <v>40.655999999999999</v>
      </c>
      <c r="N229" s="310"/>
      <c r="O229" s="17"/>
      <c r="Q229" s="16"/>
    </row>
    <row r="230" spans="2:25" x14ac:dyDescent="0.25">
      <c r="B230" s="284"/>
      <c r="C230" s="314"/>
      <c r="D230" s="142" t="s">
        <v>354</v>
      </c>
      <c r="E230" s="20" t="s">
        <v>264</v>
      </c>
      <c r="F230" s="22" t="s">
        <v>164</v>
      </c>
      <c r="G230" s="22">
        <v>6</v>
      </c>
      <c r="H230" s="22">
        <v>13.978999999999999</v>
      </c>
      <c r="I230" s="22">
        <f>G230*H230</f>
        <v>83.873999999999995</v>
      </c>
      <c r="J230" s="20">
        <v>1</v>
      </c>
      <c r="K230" s="22">
        <f>I230*J230</f>
        <v>83.873999999999995</v>
      </c>
      <c r="L230" s="22">
        <v>1.05</v>
      </c>
      <c r="M230" s="92">
        <f>K230*L230</f>
        <v>88.067700000000002</v>
      </c>
      <c r="N230" s="311"/>
      <c r="O230" s="17"/>
      <c r="Q230" s="16"/>
    </row>
    <row r="231" spans="2:25" x14ac:dyDescent="0.25">
      <c r="B231" s="284"/>
      <c r="C231" s="314"/>
      <c r="D231" s="142" t="s">
        <v>360</v>
      </c>
      <c r="E231" s="20" t="s">
        <v>285</v>
      </c>
      <c r="F231" s="22" t="s">
        <v>164</v>
      </c>
      <c r="G231" s="22">
        <v>1.4</v>
      </c>
      <c r="H231" s="22">
        <v>6.3659999999999997</v>
      </c>
      <c r="I231" s="22">
        <f>G231*H231</f>
        <v>8.9123999999999981</v>
      </c>
      <c r="J231" s="20">
        <v>2</v>
      </c>
      <c r="K231" s="22">
        <f>I231*J231</f>
        <v>17.824799999999996</v>
      </c>
      <c r="L231" s="22">
        <v>1.05</v>
      </c>
      <c r="M231" s="92">
        <f>K231*L231</f>
        <v>18.716039999999996</v>
      </c>
      <c r="N231" s="311"/>
      <c r="O231" s="17"/>
      <c r="Q231" s="16"/>
    </row>
    <row r="232" spans="2:25" x14ac:dyDescent="0.25">
      <c r="B232" s="284"/>
      <c r="C232" s="314"/>
      <c r="D232" s="143" t="s">
        <v>362</v>
      </c>
      <c r="E232" s="72" t="s">
        <v>287</v>
      </c>
      <c r="F232" s="22" t="s">
        <v>164</v>
      </c>
      <c r="G232" s="22" t="s">
        <v>37</v>
      </c>
      <c r="H232" s="22" t="s">
        <v>37</v>
      </c>
      <c r="I232" s="22">
        <f>Y521</f>
        <v>1.7662500000000001</v>
      </c>
      <c r="J232" s="20">
        <v>2</v>
      </c>
      <c r="K232" s="22">
        <f>I232*J232</f>
        <v>3.5325000000000002</v>
      </c>
      <c r="L232" s="22">
        <v>1.05</v>
      </c>
      <c r="M232" s="92">
        <f>K232*L232</f>
        <v>3.7091250000000002</v>
      </c>
      <c r="N232" s="311"/>
      <c r="O232" s="17"/>
      <c r="Q232" s="16"/>
    </row>
    <row r="233" spans="2:25" x14ac:dyDescent="0.25">
      <c r="B233" s="284"/>
      <c r="C233" s="314"/>
      <c r="D233" s="38"/>
      <c r="E233" s="139"/>
      <c r="F233" s="139"/>
      <c r="G233" s="139"/>
      <c r="H233" s="139"/>
      <c r="I233" s="139"/>
      <c r="J233" s="39" t="s">
        <v>169</v>
      </c>
      <c r="K233" s="22">
        <f>SUM(K229:K231)</f>
        <v>140.41879999999998</v>
      </c>
      <c r="L233" s="22"/>
      <c r="M233" s="140">
        <f>SUM(M229:M232)</f>
        <v>151.148865</v>
      </c>
      <c r="N233" s="311"/>
      <c r="O233" s="17"/>
      <c r="Q233" s="16"/>
    </row>
    <row r="234" spans="2:25" x14ac:dyDescent="0.25">
      <c r="B234" s="284"/>
      <c r="C234" s="315"/>
      <c r="D234" s="144"/>
      <c r="E234" s="72"/>
      <c r="F234" s="60"/>
      <c r="G234" s="62"/>
      <c r="H234" s="62"/>
      <c r="I234" s="63"/>
      <c r="J234" s="65">
        <v>5</v>
      </c>
      <c r="K234" s="60"/>
      <c r="L234" s="60"/>
      <c r="M234" s="140">
        <f>M233*J234</f>
        <v>755.744325</v>
      </c>
      <c r="N234" s="312"/>
      <c r="O234" s="17"/>
      <c r="Q234" s="16"/>
    </row>
    <row r="235" spans="2:25" ht="60" x14ac:dyDescent="0.25">
      <c r="B235" s="284"/>
      <c r="C235" s="18" t="s">
        <v>307</v>
      </c>
      <c r="D235" s="142" t="s">
        <v>373</v>
      </c>
      <c r="E235" s="20" t="s">
        <v>37</v>
      </c>
      <c r="F235" s="22" t="s">
        <v>164</v>
      </c>
      <c r="G235" s="22">
        <v>4</v>
      </c>
      <c r="H235" s="22">
        <f>Y669</f>
        <v>20.999000000000002</v>
      </c>
      <c r="I235" s="22">
        <f>G235*H235</f>
        <v>83.996000000000009</v>
      </c>
      <c r="J235" s="21">
        <v>5</v>
      </c>
      <c r="K235" s="92">
        <f>I235*J235</f>
        <v>419.98</v>
      </c>
      <c r="L235" s="22">
        <v>1.05</v>
      </c>
      <c r="M235" s="92">
        <f>K235*L235</f>
        <v>440.97900000000004</v>
      </c>
      <c r="N235" s="94"/>
      <c r="O235" s="17"/>
      <c r="Q235" s="16"/>
    </row>
    <row r="236" spans="2:25" x14ac:dyDescent="0.25">
      <c r="B236" s="301" t="s">
        <v>291</v>
      </c>
      <c r="C236" s="302"/>
      <c r="D236" s="302"/>
      <c r="E236" s="302"/>
      <c r="F236" s="302"/>
      <c r="G236" s="302"/>
      <c r="H236" s="302"/>
      <c r="I236" s="302"/>
      <c r="J236" s="302"/>
      <c r="K236" s="302"/>
      <c r="L236" s="302"/>
      <c r="M236" s="302"/>
      <c r="N236" s="303"/>
      <c r="O236" s="17"/>
      <c r="Q236" s="16"/>
    </row>
    <row r="237" spans="2:25" ht="48" x14ac:dyDescent="0.25">
      <c r="B237" s="283" t="s">
        <v>291</v>
      </c>
      <c r="C237" s="313" t="s">
        <v>305</v>
      </c>
      <c r="D237" s="23" t="s">
        <v>260</v>
      </c>
      <c r="E237" s="20" t="s">
        <v>283</v>
      </c>
      <c r="F237" s="136" t="s">
        <v>263</v>
      </c>
      <c r="G237" s="22" t="s">
        <v>37</v>
      </c>
      <c r="H237" s="22">
        <f>Y515</f>
        <v>19.36</v>
      </c>
      <c r="I237" s="137">
        <f>Y515*V515</f>
        <v>38.72</v>
      </c>
      <c r="J237" s="21">
        <v>1</v>
      </c>
      <c r="K237" s="92">
        <f>I237*J237</f>
        <v>38.72</v>
      </c>
      <c r="L237" s="22">
        <v>1.05</v>
      </c>
      <c r="M237" s="92">
        <f>K237*L237</f>
        <v>40.655999999999999</v>
      </c>
      <c r="N237" s="310"/>
      <c r="O237" s="17"/>
      <c r="Q237" s="16"/>
      <c r="T237" s="1" t="s">
        <v>0</v>
      </c>
      <c r="U237" s="1" t="s">
        <v>24</v>
      </c>
      <c r="V237" s="1" t="s">
        <v>5</v>
      </c>
      <c r="W237" s="1" t="s">
        <v>6</v>
      </c>
      <c r="X237" s="1" t="s">
        <v>7</v>
      </c>
      <c r="Y237" s="1" t="s">
        <v>8</v>
      </c>
    </row>
    <row r="238" spans="2:25" x14ac:dyDescent="0.25">
      <c r="B238" s="284"/>
      <c r="C238" s="314"/>
      <c r="D238" s="142" t="s">
        <v>354</v>
      </c>
      <c r="E238" s="20" t="s">
        <v>264</v>
      </c>
      <c r="F238" s="22" t="s">
        <v>164</v>
      </c>
      <c r="G238" s="22">
        <v>6</v>
      </c>
      <c r="H238" s="22">
        <v>13.978999999999999</v>
      </c>
      <c r="I238" s="22">
        <f>G238*H238</f>
        <v>83.873999999999995</v>
      </c>
      <c r="J238" s="20">
        <v>1</v>
      </c>
      <c r="K238" s="22">
        <f>I238*J238</f>
        <v>83.873999999999995</v>
      </c>
      <c r="L238" s="22">
        <v>1.05</v>
      </c>
      <c r="M238" s="92">
        <f>K238*L238</f>
        <v>88.067700000000002</v>
      </c>
      <c r="N238" s="311"/>
      <c r="O238" s="17"/>
      <c r="Q238" s="16"/>
      <c r="T238" s="2" t="s">
        <v>23</v>
      </c>
      <c r="U238" s="3">
        <v>2</v>
      </c>
      <c r="V238" s="3">
        <v>1</v>
      </c>
      <c r="W238" s="3" t="s">
        <v>325</v>
      </c>
      <c r="X238" s="3">
        <v>3.53</v>
      </c>
      <c r="Y238" s="6">
        <f>U238*V238*X238</f>
        <v>7.06</v>
      </c>
    </row>
    <row r="239" spans="2:25" ht="15.75" thickBot="1" x14ac:dyDescent="0.3">
      <c r="B239" s="284"/>
      <c r="C239" s="314"/>
      <c r="D239" s="142" t="s">
        <v>364</v>
      </c>
      <c r="E239" s="20" t="s">
        <v>285</v>
      </c>
      <c r="F239" s="22" t="s">
        <v>164</v>
      </c>
      <c r="G239" s="22">
        <v>1.4</v>
      </c>
      <c r="H239" s="22">
        <v>6.3659999999999997</v>
      </c>
      <c r="I239" s="22">
        <f>G239*H239</f>
        <v>8.9123999999999981</v>
      </c>
      <c r="J239" s="20">
        <v>2</v>
      </c>
      <c r="K239" s="22">
        <f>I239*J239</f>
        <v>17.824799999999996</v>
      </c>
      <c r="L239" s="22">
        <v>1.05</v>
      </c>
      <c r="M239" s="92">
        <f>K239*L239</f>
        <v>18.716039999999996</v>
      </c>
      <c r="N239" s="311"/>
      <c r="O239" s="17"/>
      <c r="Q239" s="16"/>
      <c r="T239" s="5" t="s">
        <v>14</v>
      </c>
      <c r="U239" s="4">
        <v>12</v>
      </c>
      <c r="V239" s="4">
        <v>1.4</v>
      </c>
      <c r="W239" s="4" t="s">
        <v>326</v>
      </c>
      <c r="X239" s="4">
        <v>2.12</v>
      </c>
      <c r="Y239" s="7">
        <f>U239*V239*X239</f>
        <v>35.615999999999993</v>
      </c>
    </row>
    <row r="240" spans="2:25" ht="16.5" thickTop="1" thickBot="1" x14ac:dyDescent="0.3">
      <c r="B240" s="284"/>
      <c r="C240" s="314"/>
      <c r="D240" s="143" t="s">
        <v>362</v>
      </c>
      <c r="E240" s="72" t="s">
        <v>287</v>
      </c>
      <c r="F240" s="22" t="s">
        <v>164</v>
      </c>
      <c r="G240" s="22" t="s">
        <v>37</v>
      </c>
      <c r="H240" s="22" t="s">
        <v>37</v>
      </c>
      <c r="I240" s="22">
        <f>Y521</f>
        <v>1.7662500000000001</v>
      </c>
      <c r="J240" s="20">
        <v>2</v>
      </c>
      <c r="K240" s="22">
        <f>I240*J240</f>
        <v>3.5325000000000002</v>
      </c>
      <c r="L240" s="22">
        <v>1.05</v>
      </c>
      <c r="M240" s="92">
        <f>K240*L240</f>
        <v>3.7091250000000002</v>
      </c>
      <c r="N240" s="311"/>
      <c r="O240" s="17"/>
      <c r="Q240" s="16"/>
      <c r="T240" s="334" t="s">
        <v>25</v>
      </c>
      <c r="U240" s="334"/>
      <c r="V240" s="334"/>
      <c r="W240" s="334"/>
      <c r="X240" s="334"/>
      <c r="Y240" s="8">
        <f>SUM(Y238:Y239)</f>
        <v>42.675999999999995</v>
      </c>
    </row>
    <row r="241" spans="2:17" ht="15.75" thickTop="1" x14ac:dyDescent="0.25">
      <c r="B241" s="284"/>
      <c r="C241" s="314"/>
      <c r="D241" s="38"/>
      <c r="E241" s="139"/>
      <c r="F241" s="139"/>
      <c r="G241" s="139"/>
      <c r="H241" s="139"/>
      <c r="I241" s="139"/>
      <c r="J241" s="39" t="s">
        <v>169</v>
      </c>
      <c r="K241" s="22">
        <f>SUM(K237:K239)</f>
        <v>140.41879999999998</v>
      </c>
      <c r="L241" s="22"/>
      <c r="M241" s="140">
        <f>SUM(M237:M240)</f>
        <v>151.148865</v>
      </c>
      <c r="N241" s="311"/>
      <c r="O241" s="17"/>
      <c r="Q241" s="16"/>
    </row>
    <row r="242" spans="2:17" x14ac:dyDescent="0.25">
      <c r="B242" s="284"/>
      <c r="C242" s="315"/>
      <c r="D242" s="144"/>
      <c r="E242" s="72"/>
      <c r="F242" s="60"/>
      <c r="G242" s="62"/>
      <c r="H242" s="62"/>
      <c r="I242" s="63"/>
      <c r="J242" s="65">
        <v>5</v>
      </c>
      <c r="K242" s="60"/>
      <c r="L242" s="60"/>
      <c r="M242" s="140">
        <f>M241*J242</f>
        <v>755.744325</v>
      </c>
      <c r="N242" s="312"/>
      <c r="O242" s="17"/>
      <c r="Q242" s="16"/>
    </row>
    <row r="243" spans="2:17" ht="60" x14ac:dyDescent="0.25">
      <c r="B243" s="284"/>
      <c r="C243" s="18" t="s">
        <v>306</v>
      </c>
      <c r="D243" s="142" t="s">
        <v>372</v>
      </c>
      <c r="E243" s="20" t="s">
        <v>37</v>
      </c>
      <c r="F243" s="22" t="s">
        <v>164</v>
      </c>
      <c r="G243" s="22">
        <v>4</v>
      </c>
      <c r="H243" s="22">
        <f>Y669</f>
        <v>20.999000000000002</v>
      </c>
      <c r="I243" s="22">
        <f>G243*H243</f>
        <v>83.996000000000009</v>
      </c>
      <c r="J243" s="21">
        <v>5</v>
      </c>
      <c r="K243" s="92">
        <f>I243*J243</f>
        <v>419.98</v>
      </c>
      <c r="L243" s="22">
        <v>1.05</v>
      </c>
      <c r="M243" s="92">
        <f>K243*L243</f>
        <v>440.97900000000004</v>
      </c>
      <c r="N243" s="94"/>
      <c r="O243" s="17"/>
      <c r="Q243" s="16"/>
    </row>
    <row r="244" spans="2:17" ht="48" x14ac:dyDescent="0.25">
      <c r="B244" s="284"/>
      <c r="C244" s="316" t="s">
        <v>328</v>
      </c>
      <c r="D244" s="142" t="s">
        <v>327</v>
      </c>
      <c r="E244" s="20" t="s">
        <v>37</v>
      </c>
      <c r="F244" s="22" t="s">
        <v>164</v>
      </c>
      <c r="G244" s="22">
        <v>10</v>
      </c>
      <c r="H244" s="22">
        <f>Y240</f>
        <v>42.675999999999995</v>
      </c>
      <c r="I244" s="22">
        <f>G244*H244</f>
        <v>426.75999999999993</v>
      </c>
      <c r="J244" s="21">
        <v>1</v>
      </c>
      <c r="K244" s="92">
        <f>I244*J244</f>
        <v>426.75999999999993</v>
      </c>
      <c r="L244" s="22">
        <v>1.05</v>
      </c>
      <c r="M244" s="92">
        <f>K244*L244</f>
        <v>448.09799999999996</v>
      </c>
      <c r="N244" s="310"/>
      <c r="O244" s="17"/>
      <c r="Q244" s="16"/>
    </row>
    <row r="245" spans="2:17" x14ac:dyDescent="0.25">
      <c r="B245" s="285"/>
      <c r="C245" s="318"/>
      <c r="D245" s="144"/>
      <c r="E245" s="72"/>
      <c r="F245" s="60"/>
      <c r="G245" s="62"/>
      <c r="H245" s="62"/>
      <c r="I245" s="63"/>
      <c r="J245" s="65">
        <v>2</v>
      </c>
      <c r="K245" s="60"/>
      <c r="L245" s="60"/>
      <c r="M245" s="140">
        <f>M244*J245</f>
        <v>896.19599999999991</v>
      </c>
      <c r="N245" s="312"/>
      <c r="O245" s="17"/>
      <c r="Q245" s="16"/>
    </row>
    <row r="246" spans="2:17" x14ac:dyDescent="0.25">
      <c r="B246" s="301" t="s">
        <v>161</v>
      </c>
      <c r="C246" s="302"/>
      <c r="D246" s="302"/>
      <c r="E246" s="302"/>
      <c r="F246" s="302"/>
      <c r="G246" s="302"/>
      <c r="H246" s="302"/>
      <c r="I246" s="302"/>
      <c r="J246" s="302"/>
      <c r="K246" s="302"/>
      <c r="L246" s="302"/>
      <c r="M246" s="302"/>
      <c r="N246" s="303"/>
      <c r="O246" s="17"/>
      <c r="Q246" s="16"/>
    </row>
    <row r="247" spans="2:17" ht="36" hidden="1" x14ac:dyDescent="0.25">
      <c r="B247" s="45"/>
      <c r="C247" s="32" t="s">
        <v>12</v>
      </c>
      <c r="D247" s="32" t="s">
        <v>1</v>
      </c>
      <c r="E247" s="32" t="s">
        <v>163</v>
      </c>
      <c r="F247" s="32" t="s">
        <v>160</v>
      </c>
      <c r="G247" s="32" t="s">
        <v>5</v>
      </c>
      <c r="H247" s="32" t="s">
        <v>7</v>
      </c>
      <c r="I247" s="32" t="s">
        <v>8</v>
      </c>
      <c r="J247" s="33" t="s">
        <v>10</v>
      </c>
      <c r="K247" s="77" t="s">
        <v>162</v>
      </c>
      <c r="L247" s="84"/>
      <c r="M247" s="33" t="s">
        <v>162</v>
      </c>
      <c r="N247" s="94"/>
      <c r="O247" s="17"/>
      <c r="Q247" s="16"/>
    </row>
    <row r="248" spans="2:17" s="168" customFormat="1" ht="24" x14ac:dyDescent="0.25">
      <c r="B248" s="283" t="s">
        <v>161</v>
      </c>
      <c r="C248" s="204" t="s">
        <v>404</v>
      </c>
      <c r="D248" s="205" t="s">
        <v>406</v>
      </c>
      <c r="E248" s="206" t="s">
        <v>37</v>
      </c>
      <c r="F248" s="207" t="s">
        <v>164</v>
      </c>
      <c r="G248" s="207" t="s">
        <v>37</v>
      </c>
      <c r="H248" s="207" t="s">
        <v>37</v>
      </c>
      <c r="I248" s="208">
        <f>Z605</f>
        <v>15.3405</v>
      </c>
      <c r="J248" s="24">
        <v>3</v>
      </c>
      <c r="K248" s="87"/>
      <c r="L248" s="208">
        <v>1.05</v>
      </c>
      <c r="M248" s="87">
        <f>I248*J248*L248</f>
        <v>48.322575000000008</v>
      </c>
      <c r="N248" s="209" t="s">
        <v>405</v>
      </c>
      <c r="O248" s="167"/>
      <c r="Q248" s="169"/>
    </row>
    <row r="249" spans="2:17" ht="15" customHeight="1" x14ac:dyDescent="0.25">
      <c r="B249" s="284"/>
      <c r="C249" s="295" t="s">
        <v>230</v>
      </c>
      <c r="D249" s="27" t="s">
        <v>173</v>
      </c>
      <c r="E249" s="24">
        <v>140</v>
      </c>
      <c r="F249" s="22" t="s">
        <v>164</v>
      </c>
      <c r="G249" s="30">
        <v>20.6</v>
      </c>
      <c r="H249" s="35">
        <v>16</v>
      </c>
      <c r="I249" s="35">
        <f>H249*G249</f>
        <v>329.6</v>
      </c>
      <c r="J249" s="24">
        <v>1</v>
      </c>
      <c r="K249" s="81">
        <f>I249*J249</f>
        <v>329.6</v>
      </c>
      <c r="L249" s="79">
        <v>1.05</v>
      </c>
      <c r="M249" s="88">
        <f>K249*L483</f>
        <v>346.08000000000004</v>
      </c>
      <c r="N249" s="310"/>
      <c r="O249" s="17"/>
      <c r="Q249" s="16"/>
    </row>
    <row r="250" spans="2:17" x14ac:dyDescent="0.25">
      <c r="B250" s="284"/>
      <c r="C250" s="296"/>
      <c r="D250" s="27" t="s">
        <v>340</v>
      </c>
      <c r="E250" s="24" t="s">
        <v>170</v>
      </c>
      <c r="F250" s="22" t="s">
        <v>164</v>
      </c>
      <c r="G250" s="30">
        <v>0.85</v>
      </c>
      <c r="H250" s="35">
        <v>6.8</v>
      </c>
      <c r="I250" s="35">
        <f>H250*G250</f>
        <v>5.7799999999999994</v>
      </c>
      <c r="J250" s="24">
        <v>10</v>
      </c>
      <c r="K250" s="81">
        <f>G250*J250</f>
        <v>8.5</v>
      </c>
      <c r="L250" s="79">
        <v>1.05</v>
      </c>
      <c r="M250" s="264">
        <f>J250*I250</f>
        <v>57.8</v>
      </c>
      <c r="N250" s="311"/>
      <c r="O250" s="17"/>
      <c r="Q250" s="16"/>
    </row>
    <row r="251" spans="2:17" x14ac:dyDescent="0.25">
      <c r="B251" s="284"/>
      <c r="C251" s="296"/>
      <c r="D251" s="27" t="s">
        <v>172</v>
      </c>
      <c r="E251" s="24" t="s">
        <v>171</v>
      </c>
      <c r="F251" s="22" t="s">
        <v>164</v>
      </c>
      <c r="G251" s="30" t="s">
        <v>37</v>
      </c>
      <c r="H251" s="30" t="s">
        <v>37</v>
      </c>
      <c r="I251" s="35">
        <v>5.2</v>
      </c>
      <c r="J251" s="24">
        <v>10</v>
      </c>
      <c r="K251" s="81">
        <f>I251*J251</f>
        <v>52</v>
      </c>
      <c r="L251" s="79">
        <v>1.05</v>
      </c>
      <c r="M251" s="264">
        <f>I251*J251</f>
        <v>52</v>
      </c>
      <c r="N251" s="311"/>
      <c r="O251" s="17"/>
      <c r="Q251" s="16"/>
    </row>
    <row r="252" spans="2:17" x14ac:dyDescent="0.25">
      <c r="B252" s="284"/>
      <c r="C252" s="297"/>
      <c r="D252" s="37"/>
      <c r="E252" s="38"/>
      <c r="F252" s="38"/>
      <c r="G252" s="38"/>
      <c r="H252" s="38"/>
      <c r="I252" s="38"/>
      <c r="J252" s="42" t="s">
        <v>169</v>
      </c>
      <c r="K252" s="79">
        <f>SUM(K249:K251)</f>
        <v>390.1</v>
      </c>
      <c r="L252" s="79"/>
      <c r="M252" s="265">
        <f>SUM(M249:M251)</f>
        <v>455.88000000000005</v>
      </c>
      <c r="N252" s="312"/>
      <c r="O252" s="17"/>
      <c r="Q252" s="16"/>
    </row>
    <row r="253" spans="2:17" x14ac:dyDescent="0.25">
      <c r="B253" s="284"/>
      <c r="C253" s="295" t="s">
        <v>229</v>
      </c>
      <c r="D253" s="27" t="s">
        <v>173</v>
      </c>
      <c r="E253" s="24">
        <v>140</v>
      </c>
      <c r="F253" s="22" t="s">
        <v>164</v>
      </c>
      <c r="G253" s="30">
        <v>26.5</v>
      </c>
      <c r="H253" s="35">
        <v>16</v>
      </c>
      <c r="I253" s="35">
        <f>H253*G253</f>
        <v>424</v>
      </c>
      <c r="J253" s="24">
        <v>1</v>
      </c>
      <c r="K253" s="81">
        <f>I253*J253</f>
        <v>424</v>
      </c>
      <c r="L253" s="79">
        <v>1.05</v>
      </c>
      <c r="M253" s="88">
        <f>K253*L487</f>
        <v>445.20000000000005</v>
      </c>
      <c r="N253" s="310"/>
      <c r="O253" s="17"/>
      <c r="Q253" s="16"/>
    </row>
    <row r="254" spans="2:17" x14ac:dyDescent="0.25">
      <c r="B254" s="284"/>
      <c r="C254" s="296"/>
      <c r="D254" s="27" t="s">
        <v>340</v>
      </c>
      <c r="E254" s="24" t="s">
        <v>170</v>
      </c>
      <c r="F254" s="22" t="s">
        <v>164</v>
      </c>
      <c r="G254" s="30">
        <v>0.85</v>
      </c>
      <c r="H254" s="35">
        <v>6.8</v>
      </c>
      <c r="I254" s="35">
        <f>H254*G254</f>
        <v>5.7799999999999994</v>
      </c>
      <c r="J254" s="24">
        <v>15</v>
      </c>
      <c r="K254" s="81">
        <f>G254*J254</f>
        <v>12.75</v>
      </c>
      <c r="L254" s="79">
        <v>1.05</v>
      </c>
      <c r="M254" s="264">
        <f>J254*I254</f>
        <v>86.699999999999989</v>
      </c>
      <c r="N254" s="311"/>
      <c r="O254" s="17"/>
      <c r="Q254" s="16"/>
    </row>
    <row r="255" spans="2:17" x14ac:dyDescent="0.25">
      <c r="B255" s="284"/>
      <c r="C255" s="296"/>
      <c r="D255" s="27" t="s">
        <v>172</v>
      </c>
      <c r="E255" s="24" t="s">
        <v>171</v>
      </c>
      <c r="F255" s="22" t="s">
        <v>164</v>
      </c>
      <c r="G255" s="30" t="s">
        <v>37</v>
      </c>
      <c r="H255" s="30" t="s">
        <v>37</v>
      </c>
      <c r="I255" s="35">
        <v>5.2</v>
      </c>
      <c r="J255" s="24">
        <v>15</v>
      </c>
      <c r="K255" s="81">
        <f>I255*J255</f>
        <v>78</v>
      </c>
      <c r="L255" s="79">
        <v>1.05</v>
      </c>
      <c r="M255" s="264">
        <f>J255*I255</f>
        <v>78</v>
      </c>
      <c r="N255" s="311"/>
      <c r="O255" s="17"/>
      <c r="Q255" s="16"/>
    </row>
    <row r="256" spans="2:17" x14ac:dyDescent="0.25">
      <c r="B256" s="284"/>
      <c r="C256" s="297"/>
      <c r="D256" s="37"/>
      <c r="E256" s="38"/>
      <c r="F256" s="38"/>
      <c r="G256" s="38"/>
      <c r="H256" s="38"/>
      <c r="I256" s="38"/>
      <c r="J256" s="42" t="s">
        <v>169</v>
      </c>
      <c r="K256" s="79">
        <f>SUM(K253:K255)</f>
        <v>514.75</v>
      </c>
      <c r="L256" s="79"/>
      <c r="M256" s="265">
        <f>SUM(M253:M255)</f>
        <v>609.90000000000009</v>
      </c>
      <c r="N256" s="312"/>
      <c r="O256" s="17"/>
      <c r="Q256" s="16"/>
    </row>
    <row r="257" spans="2:17" x14ac:dyDescent="0.25">
      <c r="B257" s="284"/>
      <c r="C257" s="295" t="s">
        <v>228</v>
      </c>
      <c r="D257" s="27" t="s">
        <v>173</v>
      </c>
      <c r="E257" s="24">
        <v>140</v>
      </c>
      <c r="F257" s="22" t="s">
        <v>164</v>
      </c>
      <c r="G257" s="30">
        <v>21.3</v>
      </c>
      <c r="H257" s="35">
        <v>16</v>
      </c>
      <c r="I257" s="35">
        <f>H257*G257</f>
        <v>340.8</v>
      </c>
      <c r="J257" s="24">
        <v>1</v>
      </c>
      <c r="K257" s="81">
        <f>I257*J257</f>
        <v>340.8</v>
      </c>
      <c r="L257" s="79">
        <v>1.05</v>
      </c>
      <c r="M257" s="88">
        <f>K257*L491</f>
        <v>357.84000000000003</v>
      </c>
      <c r="N257" s="310"/>
      <c r="O257" s="17"/>
      <c r="Q257" s="16"/>
    </row>
    <row r="258" spans="2:17" x14ac:dyDescent="0.25">
      <c r="B258" s="284"/>
      <c r="C258" s="296"/>
      <c r="D258" s="27" t="s">
        <v>340</v>
      </c>
      <c r="E258" s="24" t="s">
        <v>170</v>
      </c>
      <c r="F258" s="22" t="s">
        <v>164</v>
      </c>
      <c r="G258" s="30">
        <v>0.85</v>
      </c>
      <c r="H258" s="35">
        <v>6.8</v>
      </c>
      <c r="I258" s="35">
        <f>H258*G258</f>
        <v>5.7799999999999994</v>
      </c>
      <c r="J258" s="24">
        <v>10</v>
      </c>
      <c r="K258" s="81">
        <f>G258*J258</f>
        <v>8.5</v>
      </c>
      <c r="L258" s="79">
        <v>1.05</v>
      </c>
      <c r="M258" s="264">
        <f>J258*I258</f>
        <v>57.8</v>
      </c>
      <c r="N258" s="311"/>
      <c r="O258" s="17"/>
      <c r="Q258" s="16"/>
    </row>
    <row r="259" spans="2:17" x14ac:dyDescent="0.25">
      <c r="B259" s="284"/>
      <c r="C259" s="296"/>
      <c r="D259" s="27" t="s">
        <v>172</v>
      </c>
      <c r="E259" s="24" t="s">
        <v>171</v>
      </c>
      <c r="F259" s="22" t="s">
        <v>164</v>
      </c>
      <c r="G259" s="30" t="s">
        <v>37</v>
      </c>
      <c r="H259" s="30" t="s">
        <v>37</v>
      </c>
      <c r="I259" s="35">
        <v>5.2</v>
      </c>
      <c r="J259" s="24">
        <v>10</v>
      </c>
      <c r="K259" s="81">
        <f>I259*J259</f>
        <v>52</v>
      </c>
      <c r="L259" s="79">
        <v>1.05</v>
      </c>
      <c r="M259" s="264">
        <f>K259*L491</f>
        <v>54.6</v>
      </c>
      <c r="N259" s="311"/>
      <c r="O259" s="17"/>
      <c r="Q259" s="16"/>
    </row>
    <row r="260" spans="2:17" x14ac:dyDescent="0.25">
      <c r="B260" s="284"/>
      <c r="C260" s="297"/>
      <c r="D260" s="37"/>
      <c r="E260" s="38"/>
      <c r="F260" s="38"/>
      <c r="G260" s="38"/>
      <c r="H260" s="38"/>
      <c r="I260" s="38"/>
      <c r="J260" s="42" t="s">
        <v>169</v>
      </c>
      <c r="K260" s="79">
        <f>SUM(K257:K259)</f>
        <v>401.3</v>
      </c>
      <c r="L260" s="79"/>
      <c r="M260" s="265">
        <f>SUM(M257:M259)</f>
        <v>470.24000000000007</v>
      </c>
      <c r="N260" s="312"/>
      <c r="O260" s="17"/>
      <c r="Q260" s="16"/>
    </row>
    <row r="261" spans="2:17" x14ac:dyDescent="0.25">
      <c r="B261" s="284"/>
      <c r="C261" s="295" t="s">
        <v>227</v>
      </c>
      <c r="D261" s="27" t="s">
        <v>173</v>
      </c>
      <c r="E261" s="24">
        <v>140</v>
      </c>
      <c r="F261" s="22" t="s">
        <v>164</v>
      </c>
      <c r="G261" s="30">
        <v>36.340000000000003</v>
      </c>
      <c r="H261" s="35">
        <v>16</v>
      </c>
      <c r="I261" s="35">
        <f>H261*G261</f>
        <v>581.44000000000005</v>
      </c>
      <c r="J261" s="24">
        <v>1</v>
      </c>
      <c r="K261" s="81">
        <f>I261*J261</f>
        <v>581.44000000000005</v>
      </c>
      <c r="L261" s="79">
        <v>1.05</v>
      </c>
      <c r="M261" s="88">
        <f>K261*L496</f>
        <v>610.51200000000006</v>
      </c>
      <c r="N261" s="310"/>
      <c r="O261" s="17"/>
      <c r="Q261" s="16"/>
    </row>
    <row r="262" spans="2:17" x14ac:dyDescent="0.25">
      <c r="B262" s="284"/>
      <c r="C262" s="296"/>
      <c r="D262" s="27" t="s">
        <v>340</v>
      </c>
      <c r="E262" s="24" t="s">
        <v>170</v>
      </c>
      <c r="F262" s="22" t="s">
        <v>164</v>
      </c>
      <c r="G262" s="30">
        <v>0.85</v>
      </c>
      <c r="H262" s="35">
        <v>6.8</v>
      </c>
      <c r="I262" s="35">
        <f>H262*G262</f>
        <v>5.7799999999999994</v>
      </c>
      <c r="J262" s="24">
        <v>15</v>
      </c>
      <c r="K262" s="81">
        <f>G262*J262</f>
        <v>12.75</v>
      </c>
      <c r="L262" s="79">
        <v>1.05</v>
      </c>
      <c r="M262" s="264">
        <f>J262*I262</f>
        <v>86.699999999999989</v>
      </c>
      <c r="N262" s="311"/>
      <c r="O262" s="17"/>
      <c r="Q262" s="16"/>
    </row>
    <row r="263" spans="2:17" x14ac:dyDescent="0.25">
      <c r="B263" s="284"/>
      <c r="C263" s="296"/>
      <c r="D263" s="27" t="s">
        <v>172</v>
      </c>
      <c r="E263" s="24" t="s">
        <v>171</v>
      </c>
      <c r="F263" s="22" t="s">
        <v>164</v>
      </c>
      <c r="G263" s="30" t="s">
        <v>37</v>
      </c>
      <c r="H263" s="30" t="s">
        <v>37</v>
      </c>
      <c r="I263" s="35">
        <v>5.2</v>
      </c>
      <c r="J263" s="24">
        <v>15</v>
      </c>
      <c r="K263" s="81">
        <f>I263*J263</f>
        <v>78</v>
      </c>
      <c r="L263" s="79">
        <v>1.05</v>
      </c>
      <c r="M263" s="264">
        <f>J263*I263</f>
        <v>78</v>
      </c>
      <c r="N263" s="311"/>
      <c r="O263" s="17"/>
      <c r="Q263" s="16"/>
    </row>
    <row r="264" spans="2:17" x14ac:dyDescent="0.25">
      <c r="B264" s="284"/>
      <c r="C264" s="297"/>
      <c r="D264" s="37"/>
      <c r="E264" s="38"/>
      <c r="F264" s="38"/>
      <c r="G264" s="38"/>
      <c r="H264" s="38"/>
      <c r="I264" s="38"/>
      <c r="J264" s="42" t="s">
        <v>169</v>
      </c>
      <c r="K264" s="79">
        <f>SUM(K261:K263)</f>
        <v>672.19</v>
      </c>
      <c r="L264" s="79"/>
      <c r="M264" s="265">
        <f>SUM(M261:M263)</f>
        <v>775.21199999999999</v>
      </c>
      <c r="N264" s="312"/>
      <c r="O264" s="17"/>
      <c r="Q264" s="16"/>
    </row>
    <row r="265" spans="2:17" x14ac:dyDescent="0.25">
      <c r="B265" s="284"/>
      <c r="C265" s="295" t="s">
        <v>226</v>
      </c>
      <c r="D265" s="27" t="s">
        <v>173</v>
      </c>
      <c r="E265" s="24">
        <v>140</v>
      </c>
      <c r="F265" s="22" t="s">
        <v>164</v>
      </c>
      <c r="G265" s="30">
        <v>23.65</v>
      </c>
      <c r="H265" s="35">
        <v>16</v>
      </c>
      <c r="I265" s="35">
        <f>H265*G265</f>
        <v>378.4</v>
      </c>
      <c r="J265" s="24">
        <v>1</v>
      </c>
      <c r="K265" s="81">
        <f>I265*J265</f>
        <v>378.4</v>
      </c>
      <c r="L265" s="79">
        <v>1.05</v>
      </c>
      <c r="M265" s="88">
        <f>K265*L500</f>
        <v>397.32</v>
      </c>
      <c r="N265" s="310"/>
      <c r="O265" s="17"/>
      <c r="Q265" s="16"/>
    </row>
    <row r="266" spans="2:17" x14ac:dyDescent="0.25">
      <c r="B266" s="284"/>
      <c r="C266" s="296"/>
      <c r="D266" s="27" t="s">
        <v>340</v>
      </c>
      <c r="E266" s="24" t="s">
        <v>170</v>
      </c>
      <c r="F266" s="22" t="s">
        <v>164</v>
      </c>
      <c r="G266" s="30">
        <v>0.85</v>
      </c>
      <c r="H266" s="35">
        <v>6.8</v>
      </c>
      <c r="I266" s="35">
        <f>H266*G266</f>
        <v>5.7799999999999994</v>
      </c>
      <c r="J266" s="24">
        <v>14</v>
      </c>
      <c r="K266" s="81">
        <f>G266*J266</f>
        <v>11.9</v>
      </c>
      <c r="L266" s="79">
        <v>1.05</v>
      </c>
      <c r="M266" s="264">
        <f>J266*I266</f>
        <v>80.919999999999987</v>
      </c>
      <c r="N266" s="311"/>
      <c r="O266" s="17"/>
      <c r="Q266" s="16"/>
    </row>
    <row r="267" spans="2:17" x14ac:dyDescent="0.25">
      <c r="B267" s="284"/>
      <c r="C267" s="296"/>
      <c r="D267" s="27" t="s">
        <v>172</v>
      </c>
      <c r="E267" s="24" t="s">
        <v>171</v>
      </c>
      <c r="F267" s="22" t="s">
        <v>164</v>
      </c>
      <c r="G267" s="30" t="s">
        <v>37</v>
      </c>
      <c r="H267" s="30" t="s">
        <v>37</v>
      </c>
      <c r="I267" s="35">
        <v>5.2</v>
      </c>
      <c r="J267" s="24">
        <v>14</v>
      </c>
      <c r="K267" s="81">
        <f>I267*J267</f>
        <v>72.8</v>
      </c>
      <c r="L267" s="79">
        <v>1.05</v>
      </c>
      <c r="M267" s="264">
        <f>J267*I267</f>
        <v>72.8</v>
      </c>
      <c r="N267" s="311"/>
      <c r="O267" s="17"/>
      <c r="Q267" s="16"/>
    </row>
    <row r="268" spans="2:17" x14ac:dyDescent="0.25">
      <c r="B268" s="284"/>
      <c r="C268" s="297"/>
      <c r="D268" s="37"/>
      <c r="E268" s="38"/>
      <c r="F268" s="38"/>
      <c r="G268" s="38"/>
      <c r="H268" s="38"/>
      <c r="I268" s="38"/>
      <c r="J268" s="42" t="s">
        <v>169</v>
      </c>
      <c r="K268" s="79">
        <f>SUM(K265:K267)</f>
        <v>463.09999999999997</v>
      </c>
      <c r="L268" s="79"/>
      <c r="M268" s="265">
        <f>SUM(M265:M267)</f>
        <v>551.04</v>
      </c>
      <c r="N268" s="312"/>
      <c r="O268" s="17"/>
      <c r="Q268" s="16"/>
    </row>
    <row r="269" spans="2:17" ht="15" customHeight="1" x14ac:dyDescent="0.25">
      <c r="B269" s="284"/>
      <c r="C269" s="295" t="s">
        <v>225</v>
      </c>
      <c r="D269" s="27" t="s">
        <v>173</v>
      </c>
      <c r="E269" s="24">
        <v>140</v>
      </c>
      <c r="F269" s="22" t="s">
        <v>164</v>
      </c>
      <c r="G269" s="30">
        <v>28.86</v>
      </c>
      <c r="H269" s="35">
        <v>16</v>
      </c>
      <c r="I269" s="35">
        <f>H269*G269</f>
        <v>461.76</v>
      </c>
      <c r="J269" s="24">
        <v>1</v>
      </c>
      <c r="K269" s="81">
        <f>I269*J269</f>
        <v>461.76</v>
      </c>
      <c r="L269" s="79">
        <v>1.05</v>
      </c>
      <c r="M269" s="88">
        <f>K269*L504</f>
        <v>484.84800000000001</v>
      </c>
      <c r="N269" s="310"/>
      <c r="O269" s="17"/>
      <c r="Q269" s="16"/>
    </row>
    <row r="270" spans="2:17" x14ac:dyDescent="0.25">
      <c r="B270" s="284"/>
      <c r="C270" s="296"/>
      <c r="D270" s="27" t="s">
        <v>340</v>
      </c>
      <c r="E270" s="24" t="s">
        <v>170</v>
      </c>
      <c r="F270" s="22" t="s">
        <v>164</v>
      </c>
      <c r="G270" s="30">
        <v>0.85</v>
      </c>
      <c r="H270" s="35">
        <v>6.8</v>
      </c>
      <c r="I270" s="35">
        <f>H270*G270</f>
        <v>5.7799999999999994</v>
      </c>
      <c r="J270" s="24">
        <v>14</v>
      </c>
      <c r="K270" s="81">
        <f>G270*J270</f>
        <v>11.9</v>
      </c>
      <c r="L270" s="79">
        <v>1.05</v>
      </c>
      <c r="M270" s="264">
        <f>J270*I270</f>
        <v>80.919999999999987</v>
      </c>
      <c r="N270" s="311"/>
      <c r="O270" s="17"/>
      <c r="Q270" s="16"/>
    </row>
    <row r="271" spans="2:17" x14ac:dyDescent="0.25">
      <c r="B271" s="284"/>
      <c r="C271" s="296"/>
      <c r="D271" s="27" t="s">
        <v>172</v>
      </c>
      <c r="E271" s="24" t="s">
        <v>171</v>
      </c>
      <c r="F271" s="22" t="s">
        <v>164</v>
      </c>
      <c r="G271" s="30" t="s">
        <v>37</v>
      </c>
      <c r="H271" s="30" t="s">
        <v>37</v>
      </c>
      <c r="I271" s="35">
        <v>5.2</v>
      </c>
      <c r="J271" s="24">
        <v>14</v>
      </c>
      <c r="K271" s="81">
        <f>I271*J271</f>
        <v>72.8</v>
      </c>
      <c r="L271" s="79">
        <v>1.05</v>
      </c>
      <c r="M271" s="264">
        <f>J271*I271</f>
        <v>72.8</v>
      </c>
      <c r="N271" s="311"/>
      <c r="O271" s="17"/>
      <c r="Q271" s="16"/>
    </row>
    <row r="272" spans="2:17" x14ac:dyDescent="0.25">
      <c r="B272" s="284"/>
      <c r="C272" s="297"/>
      <c r="D272" s="37"/>
      <c r="E272" s="38"/>
      <c r="F272" s="38"/>
      <c r="G272" s="38"/>
      <c r="H272" s="38"/>
      <c r="I272" s="38"/>
      <c r="J272" s="42" t="s">
        <v>169</v>
      </c>
      <c r="K272" s="79">
        <f>SUM(K269:K271)</f>
        <v>546.45999999999992</v>
      </c>
      <c r="L272" s="79"/>
      <c r="M272" s="265">
        <f>SUM(M269:M271)</f>
        <v>638.56799999999998</v>
      </c>
      <c r="N272" s="312"/>
      <c r="O272" s="17"/>
      <c r="Q272" s="16"/>
    </row>
    <row r="273" spans="2:17" ht="15" customHeight="1" x14ac:dyDescent="0.25">
      <c r="B273" s="284"/>
      <c r="C273" s="295" t="s">
        <v>224</v>
      </c>
      <c r="D273" s="27" t="s">
        <v>173</v>
      </c>
      <c r="E273" s="24">
        <v>140</v>
      </c>
      <c r="F273" s="22" t="s">
        <v>164</v>
      </c>
      <c r="G273" s="30">
        <v>16.100000000000001</v>
      </c>
      <c r="H273" s="35">
        <v>16</v>
      </c>
      <c r="I273" s="35">
        <f>H273*G273</f>
        <v>257.60000000000002</v>
      </c>
      <c r="J273" s="24">
        <v>1</v>
      </c>
      <c r="K273" s="81">
        <f>I273*J273</f>
        <v>257.60000000000002</v>
      </c>
      <c r="L273" s="79">
        <v>1.05</v>
      </c>
      <c r="M273" s="88">
        <f>K273*L509</f>
        <v>270.48</v>
      </c>
      <c r="N273" s="310"/>
      <c r="O273" s="17"/>
      <c r="Q273" s="16"/>
    </row>
    <row r="274" spans="2:17" x14ac:dyDescent="0.25">
      <c r="B274" s="284"/>
      <c r="C274" s="296"/>
      <c r="D274" s="27" t="s">
        <v>340</v>
      </c>
      <c r="E274" s="24" t="s">
        <v>170</v>
      </c>
      <c r="F274" s="22" t="s">
        <v>164</v>
      </c>
      <c r="G274" s="30">
        <v>0.85</v>
      </c>
      <c r="H274" s="35">
        <v>6.8</v>
      </c>
      <c r="I274" s="35">
        <f>H274*G274</f>
        <v>5.7799999999999994</v>
      </c>
      <c r="J274" s="24">
        <v>10</v>
      </c>
      <c r="K274" s="81">
        <f>G274*J274</f>
        <v>8.5</v>
      </c>
      <c r="L274" s="79">
        <v>1.05</v>
      </c>
      <c r="M274" s="264">
        <f>J274*I274</f>
        <v>57.8</v>
      </c>
      <c r="N274" s="311"/>
      <c r="O274" s="17"/>
      <c r="Q274" s="16"/>
    </row>
    <row r="275" spans="2:17" x14ac:dyDescent="0.25">
      <c r="B275" s="284"/>
      <c r="C275" s="296"/>
      <c r="D275" s="27" t="s">
        <v>172</v>
      </c>
      <c r="E275" s="24" t="s">
        <v>171</v>
      </c>
      <c r="F275" s="22" t="s">
        <v>164</v>
      </c>
      <c r="G275" s="30" t="s">
        <v>37</v>
      </c>
      <c r="H275" s="30" t="s">
        <v>37</v>
      </c>
      <c r="I275" s="35">
        <v>5.2</v>
      </c>
      <c r="J275" s="24">
        <v>10</v>
      </c>
      <c r="K275" s="81">
        <f>I275*J275</f>
        <v>52</v>
      </c>
      <c r="L275" s="79">
        <v>1.05</v>
      </c>
      <c r="M275" s="264">
        <f>J275*I275</f>
        <v>52</v>
      </c>
      <c r="N275" s="311"/>
      <c r="O275" s="17"/>
      <c r="Q275" s="16"/>
    </row>
    <row r="276" spans="2:17" x14ac:dyDescent="0.25">
      <c r="B276" s="284"/>
      <c r="C276" s="297"/>
      <c r="D276" s="37"/>
      <c r="E276" s="38"/>
      <c r="F276" s="38"/>
      <c r="G276" s="38"/>
      <c r="H276" s="38"/>
      <c r="I276" s="38"/>
      <c r="J276" s="42" t="s">
        <v>169</v>
      </c>
      <c r="K276" s="79">
        <f>SUM(K273:K275)</f>
        <v>318.10000000000002</v>
      </c>
      <c r="L276" s="79"/>
      <c r="M276" s="265">
        <f>SUM(M273:M275)</f>
        <v>380.28000000000003</v>
      </c>
      <c r="N276" s="312"/>
      <c r="O276" s="17"/>
      <c r="Q276" s="16"/>
    </row>
    <row r="277" spans="2:17" x14ac:dyDescent="0.25">
      <c r="B277" s="284"/>
      <c r="C277" s="298" t="s">
        <v>223</v>
      </c>
      <c r="D277" s="27" t="s">
        <v>173</v>
      </c>
      <c r="E277" s="24">
        <v>140</v>
      </c>
      <c r="F277" s="22" t="s">
        <v>164</v>
      </c>
      <c r="G277" s="30">
        <v>39.299999999999997</v>
      </c>
      <c r="H277" s="35">
        <v>16</v>
      </c>
      <c r="I277" s="35">
        <f>H277*G277</f>
        <v>628.79999999999995</v>
      </c>
      <c r="J277" s="24">
        <v>1</v>
      </c>
      <c r="K277" s="81">
        <f>I277*J277</f>
        <v>628.79999999999995</v>
      </c>
      <c r="L277" s="79">
        <v>1.05</v>
      </c>
      <c r="M277" s="88">
        <f>K277*L476</f>
        <v>660.24</v>
      </c>
      <c r="N277" s="310"/>
      <c r="O277" s="17"/>
      <c r="Q277" s="16"/>
    </row>
    <row r="278" spans="2:17" x14ac:dyDescent="0.25">
      <c r="B278" s="284"/>
      <c r="C278" s="299"/>
      <c r="D278" s="27" t="s">
        <v>340</v>
      </c>
      <c r="E278" s="24" t="s">
        <v>170</v>
      </c>
      <c r="F278" s="22" t="s">
        <v>164</v>
      </c>
      <c r="G278" s="30">
        <v>0.85</v>
      </c>
      <c r="H278" s="35">
        <v>6.8</v>
      </c>
      <c r="I278" s="35">
        <f>H278*G278</f>
        <v>5.7799999999999994</v>
      </c>
      <c r="J278" s="24">
        <v>18</v>
      </c>
      <c r="K278" s="81">
        <f>G278*J278</f>
        <v>15.299999999999999</v>
      </c>
      <c r="L278" s="79">
        <v>1.05</v>
      </c>
      <c r="M278" s="264">
        <f>J278*I278</f>
        <v>104.03999999999999</v>
      </c>
      <c r="N278" s="311"/>
      <c r="O278" s="17"/>
      <c r="Q278" s="16"/>
    </row>
    <row r="279" spans="2:17" x14ac:dyDescent="0.25">
      <c r="B279" s="284"/>
      <c r="C279" s="299"/>
      <c r="D279" s="27" t="s">
        <v>172</v>
      </c>
      <c r="E279" s="24" t="s">
        <v>171</v>
      </c>
      <c r="F279" s="22" t="s">
        <v>164</v>
      </c>
      <c r="G279" s="30" t="s">
        <v>37</v>
      </c>
      <c r="H279" s="30" t="s">
        <v>37</v>
      </c>
      <c r="I279" s="35">
        <v>5.2</v>
      </c>
      <c r="J279" s="24">
        <v>18</v>
      </c>
      <c r="K279" s="81">
        <f>I279*J279</f>
        <v>93.600000000000009</v>
      </c>
      <c r="L279" s="79">
        <v>1.05</v>
      </c>
      <c r="M279" s="264">
        <f>J279*I279</f>
        <v>93.600000000000009</v>
      </c>
      <c r="N279" s="311"/>
      <c r="O279" s="17"/>
      <c r="Q279" s="16"/>
    </row>
    <row r="280" spans="2:17" x14ac:dyDescent="0.25">
      <c r="B280" s="285"/>
      <c r="C280" s="300"/>
      <c r="D280" s="37"/>
      <c r="E280" s="38"/>
      <c r="F280" s="38"/>
      <c r="G280" s="38"/>
      <c r="H280" s="38"/>
      <c r="I280" s="38"/>
      <c r="J280" s="42" t="s">
        <v>169</v>
      </c>
      <c r="K280" s="79">
        <f>SUM(K277:K279)</f>
        <v>737.69999999999993</v>
      </c>
      <c r="L280" s="79"/>
      <c r="M280" s="265">
        <f>SUM(M277:M279)</f>
        <v>857.88</v>
      </c>
      <c r="N280" s="312"/>
      <c r="O280" s="17"/>
      <c r="Q280" s="16"/>
    </row>
    <row r="281" spans="2:17" x14ac:dyDescent="0.25">
      <c r="B281" s="283" t="s">
        <v>161</v>
      </c>
      <c r="C281" s="298" t="s">
        <v>222</v>
      </c>
      <c r="D281" s="27" t="s">
        <v>173</v>
      </c>
      <c r="E281" s="24">
        <v>140</v>
      </c>
      <c r="F281" s="22" t="s">
        <v>164</v>
      </c>
      <c r="G281" s="30">
        <v>38.5</v>
      </c>
      <c r="H281" s="35">
        <v>16</v>
      </c>
      <c r="I281" s="35">
        <f>H281*G281</f>
        <v>616</v>
      </c>
      <c r="J281" s="24">
        <v>1</v>
      </c>
      <c r="K281" s="81">
        <f>I281*J281</f>
        <v>616</v>
      </c>
      <c r="L281" s="79">
        <v>1.05</v>
      </c>
      <c r="M281" s="88">
        <f>K281*L476</f>
        <v>646.80000000000007</v>
      </c>
      <c r="N281" s="310"/>
      <c r="O281" s="17"/>
      <c r="Q281" s="16"/>
    </row>
    <row r="282" spans="2:17" ht="15" customHeight="1" x14ac:dyDescent="0.25">
      <c r="B282" s="284"/>
      <c r="C282" s="299"/>
      <c r="D282" s="27" t="s">
        <v>340</v>
      </c>
      <c r="E282" s="24" t="s">
        <v>170</v>
      </c>
      <c r="F282" s="22" t="s">
        <v>164</v>
      </c>
      <c r="G282" s="30">
        <v>0.85</v>
      </c>
      <c r="H282" s="35">
        <v>6.8</v>
      </c>
      <c r="I282" s="35">
        <f>H282*G282</f>
        <v>5.7799999999999994</v>
      </c>
      <c r="J282" s="24">
        <v>27</v>
      </c>
      <c r="K282" s="81">
        <f>G282*J282</f>
        <v>22.95</v>
      </c>
      <c r="L282" s="79">
        <v>1.05</v>
      </c>
      <c r="M282" s="264">
        <f>J282*I282</f>
        <v>156.05999999999997</v>
      </c>
      <c r="N282" s="311"/>
      <c r="O282" s="17"/>
      <c r="Q282" s="16"/>
    </row>
    <row r="283" spans="2:17" x14ac:dyDescent="0.25">
      <c r="B283" s="284"/>
      <c r="C283" s="299"/>
      <c r="D283" s="27" t="s">
        <v>172</v>
      </c>
      <c r="E283" s="24" t="s">
        <v>171</v>
      </c>
      <c r="F283" s="22" t="s">
        <v>164</v>
      </c>
      <c r="G283" s="30" t="s">
        <v>37</v>
      </c>
      <c r="H283" s="30" t="s">
        <v>37</v>
      </c>
      <c r="I283" s="35">
        <v>5.2</v>
      </c>
      <c r="J283" s="24">
        <v>27</v>
      </c>
      <c r="K283" s="81">
        <f>I283*J283</f>
        <v>140.4</v>
      </c>
      <c r="L283" s="79">
        <v>1.05</v>
      </c>
      <c r="M283" s="264">
        <f>J283*I283</f>
        <v>140.4</v>
      </c>
      <c r="N283" s="311"/>
      <c r="O283" s="17"/>
      <c r="Q283" s="16"/>
    </row>
    <row r="284" spans="2:17" x14ac:dyDescent="0.25">
      <c r="B284" s="284"/>
      <c r="C284" s="300"/>
      <c r="D284" s="37"/>
      <c r="E284" s="38"/>
      <c r="F284" s="38"/>
      <c r="G284" s="38"/>
      <c r="H284" s="38"/>
      <c r="I284" s="38"/>
      <c r="J284" s="42" t="s">
        <v>169</v>
      </c>
      <c r="K284" s="79">
        <f>SUM(K281:K283)</f>
        <v>779.35</v>
      </c>
      <c r="L284" s="79"/>
      <c r="M284" s="265">
        <f>SUM(M281:M283)</f>
        <v>943.26</v>
      </c>
      <c r="N284" s="312"/>
      <c r="O284" s="17"/>
      <c r="Q284" s="16"/>
    </row>
    <row r="285" spans="2:17" x14ac:dyDescent="0.25">
      <c r="B285" s="284"/>
      <c r="C285" s="298" t="s">
        <v>221</v>
      </c>
      <c r="D285" s="27" t="s">
        <v>173</v>
      </c>
      <c r="E285" s="24">
        <v>140</v>
      </c>
      <c r="F285" s="22" t="s">
        <v>164</v>
      </c>
      <c r="G285" s="30">
        <v>24.46</v>
      </c>
      <c r="H285" s="35">
        <v>16</v>
      </c>
      <c r="I285" s="35">
        <f>H285*G285</f>
        <v>391.36</v>
      </c>
      <c r="J285" s="24">
        <v>1</v>
      </c>
      <c r="K285" s="81">
        <f>I285*J285</f>
        <v>391.36</v>
      </c>
      <c r="L285" s="79">
        <v>1.05</v>
      </c>
      <c r="M285" s="88">
        <f>K285*L480</f>
        <v>410.92800000000005</v>
      </c>
      <c r="N285" s="310"/>
      <c r="O285" s="17"/>
      <c r="Q285" s="16"/>
    </row>
    <row r="286" spans="2:17" x14ac:dyDescent="0.25">
      <c r="B286" s="284"/>
      <c r="C286" s="299"/>
      <c r="D286" s="27" t="s">
        <v>340</v>
      </c>
      <c r="E286" s="24" t="s">
        <v>170</v>
      </c>
      <c r="F286" s="22" t="s">
        <v>164</v>
      </c>
      <c r="G286" s="30">
        <v>0.85</v>
      </c>
      <c r="H286" s="35">
        <v>6.8</v>
      </c>
      <c r="I286" s="35">
        <f>H286*G286</f>
        <v>5.7799999999999994</v>
      </c>
      <c r="J286" s="24">
        <v>10</v>
      </c>
      <c r="K286" s="81">
        <f>G286*J286</f>
        <v>8.5</v>
      </c>
      <c r="L286" s="79">
        <v>1.05</v>
      </c>
      <c r="M286" s="264">
        <f>J286*I286</f>
        <v>57.8</v>
      </c>
      <c r="N286" s="311"/>
      <c r="O286" s="17"/>
      <c r="Q286" s="16"/>
    </row>
    <row r="287" spans="2:17" x14ac:dyDescent="0.25">
      <c r="B287" s="284"/>
      <c r="C287" s="299"/>
      <c r="D287" s="27" t="s">
        <v>172</v>
      </c>
      <c r="E287" s="24" t="s">
        <v>171</v>
      </c>
      <c r="F287" s="22" t="s">
        <v>164</v>
      </c>
      <c r="G287" s="30" t="s">
        <v>37</v>
      </c>
      <c r="H287" s="30" t="s">
        <v>37</v>
      </c>
      <c r="I287" s="35">
        <v>5.2</v>
      </c>
      <c r="J287" s="24">
        <v>10</v>
      </c>
      <c r="K287" s="81">
        <f>I287*J287</f>
        <v>52</v>
      </c>
      <c r="L287" s="79">
        <v>1.05</v>
      </c>
      <c r="M287" s="264">
        <f>J287*I287</f>
        <v>52</v>
      </c>
      <c r="N287" s="311"/>
      <c r="O287" s="17"/>
      <c r="Q287" s="16"/>
    </row>
    <row r="288" spans="2:17" x14ac:dyDescent="0.25">
      <c r="B288" s="284"/>
      <c r="C288" s="300"/>
      <c r="D288" s="37"/>
      <c r="E288" s="38"/>
      <c r="F288" s="38"/>
      <c r="G288" s="38"/>
      <c r="H288" s="38"/>
      <c r="I288" s="38"/>
      <c r="J288" s="42" t="s">
        <v>169</v>
      </c>
      <c r="K288" s="79">
        <f>SUM(K285:K287)</f>
        <v>451.86</v>
      </c>
      <c r="L288" s="79"/>
      <c r="M288" s="265">
        <f>SUM(M285:M287)</f>
        <v>520.72800000000007</v>
      </c>
      <c r="N288" s="312"/>
      <c r="O288" s="17"/>
      <c r="Q288" s="16"/>
    </row>
    <row r="289" spans="2:17" ht="15" customHeight="1" x14ac:dyDescent="0.25">
      <c r="B289" s="284"/>
      <c r="C289" s="298" t="s">
        <v>220</v>
      </c>
      <c r="D289" s="27" t="s">
        <v>173</v>
      </c>
      <c r="E289" s="24">
        <v>140</v>
      </c>
      <c r="F289" s="22" t="s">
        <v>164</v>
      </c>
      <c r="G289" s="30">
        <v>21.52</v>
      </c>
      <c r="H289" s="35">
        <v>16</v>
      </c>
      <c r="I289" s="35">
        <f>H289*G289</f>
        <v>344.32</v>
      </c>
      <c r="J289" s="24">
        <v>1</v>
      </c>
      <c r="K289" s="81">
        <f>I289*J289</f>
        <v>344.32</v>
      </c>
      <c r="L289" s="79">
        <v>1.05</v>
      </c>
      <c r="M289" s="88">
        <f>K289*L484</f>
        <v>361.536</v>
      </c>
      <c r="N289" s="310"/>
      <c r="O289" s="17"/>
      <c r="Q289" s="16"/>
    </row>
    <row r="290" spans="2:17" x14ac:dyDescent="0.25">
      <c r="B290" s="284"/>
      <c r="C290" s="299"/>
      <c r="D290" s="27" t="s">
        <v>340</v>
      </c>
      <c r="E290" s="24" t="s">
        <v>170</v>
      </c>
      <c r="F290" s="22" t="s">
        <v>164</v>
      </c>
      <c r="G290" s="30">
        <v>0.85</v>
      </c>
      <c r="H290" s="35">
        <v>6.8</v>
      </c>
      <c r="I290" s="35">
        <f>H290*G290</f>
        <v>5.7799999999999994</v>
      </c>
      <c r="J290" s="24">
        <v>10</v>
      </c>
      <c r="K290" s="81">
        <f>G290*J290</f>
        <v>8.5</v>
      </c>
      <c r="L290" s="79">
        <v>1.05</v>
      </c>
      <c r="M290" s="264">
        <f>I290*J290</f>
        <v>57.8</v>
      </c>
      <c r="N290" s="311"/>
      <c r="O290" s="17"/>
      <c r="Q290" s="16"/>
    </row>
    <row r="291" spans="2:17" x14ac:dyDescent="0.25">
      <c r="B291" s="284"/>
      <c r="C291" s="299"/>
      <c r="D291" s="27" t="s">
        <v>172</v>
      </c>
      <c r="E291" s="24" t="s">
        <v>171</v>
      </c>
      <c r="F291" s="22" t="s">
        <v>164</v>
      </c>
      <c r="G291" s="30" t="s">
        <v>37</v>
      </c>
      <c r="H291" s="30" t="s">
        <v>37</v>
      </c>
      <c r="I291" s="35">
        <v>5.2</v>
      </c>
      <c r="J291" s="24">
        <v>10</v>
      </c>
      <c r="K291" s="81">
        <f>I291*J291</f>
        <v>52</v>
      </c>
      <c r="L291" s="79">
        <v>1.05</v>
      </c>
      <c r="M291" s="264">
        <f>J291*I291</f>
        <v>52</v>
      </c>
      <c r="N291" s="311"/>
      <c r="O291" s="17"/>
      <c r="Q291" s="16"/>
    </row>
    <row r="292" spans="2:17" x14ac:dyDescent="0.25">
      <c r="B292" s="284"/>
      <c r="C292" s="300"/>
      <c r="D292" s="37"/>
      <c r="E292" s="38"/>
      <c r="F292" s="38"/>
      <c r="G292" s="38"/>
      <c r="H292" s="38"/>
      <c r="I292" s="38"/>
      <c r="J292" s="42" t="s">
        <v>169</v>
      </c>
      <c r="K292" s="79">
        <f>SUM(K289:K291)</f>
        <v>404.82</v>
      </c>
      <c r="L292" s="79"/>
      <c r="M292" s="265">
        <f>SUM(M289:M291)</f>
        <v>471.33600000000001</v>
      </c>
      <c r="N292" s="312"/>
      <c r="O292" s="17"/>
      <c r="Q292" s="16"/>
    </row>
    <row r="293" spans="2:17" x14ac:dyDescent="0.25">
      <c r="B293" s="284"/>
      <c r="C293" s="298" t="s">
        <v>219</v>
      </c>
      <c r="D293" s="27" t="s">
        <v>173</v>
      </c>
      <c r="E293" s="24">
        <v>140</v>
      </c>
      <c r="F293" s="22" t="s">
        <v>164</v>
      </c>
      <c r="G293" s="30">
        <v>38.76</v>
      </c>
      <c r="H293" s="35">
        <v>16</v>
      </c>
      <c r="I293" s="35">
        <f>H293*G293</f>
        <v>620.16</v>
      </c>
      <c r="J293" s="24">
        <v>1</v>
      </c>
      <c r="K293" s="81">
        <f>I293*J293</f>
        <v>620.16</v>
      </c>
      <c r="L293" s="79">
        <v>1.05</v>
      </c>
      <c r="M293" s="88">
        <f>K293*L488</f>
        <v>651.16800000000001</v>
      </c>
      <c r="N293" s="310"/>
      <c r="O293" s="17"/>
      <c r="Q293" s="16"/>
    </row>
    <row r="294" spans="2:17" x14ac:dyDescent="0.25">
      <c r="B294" s="284"/>
      <c r="C294" s="299"/>
      <c r="D294" s="27" t="s">
        <v>340</v>
      </c>
      <c r="E294" s="24" t="s">
        <v>170</v>
      </c>
      <c r="F294" s="22" t="s">
        <v>164</v>
      </c>
      <c r="G294" s="30">
        <v>0.85</v>
      </c>
      <c r="H294" s="35">
        <v>6.8</v>
      </c>
      <c r="I294" s="35">
        <f>H294*G294</f>
        <v>5.7799999999999994</v>
      </c>
      <c r="J294" s="24">
        <v>21</v>
      </c>
      <c r="K294" s="81">
        <f>G294*J294</f>
        <v>17.849999999999998</v>
      </c>
      <c r="L294" s="79">
        <v>1.05</v>
      </c>
      <c r="M294" s="264">
        <f>J294*I294</f>
        <v>121.37999999999998</v>
      </c>
      <c r="N294" s="311"/>
      <c r="O294" s="17"/>
      <c r="Q294" s="16"/>
    </row>
    <row r="295" spans="2:17" x14ac:dyDescent="0.25">
      <c r="B295" s="284"/>
      <c r="C295" s="299"/>
      <c r="D295" s="27" t="s">
        <v>172</v>
      </c>
      <c r="E295" s="24" t="s">
        <v>171</v>
      </c>
      <c r="F295" s="22" t="s">
        <v>164</v>
      </c>
      <c r="G295" s="30" t="s">
        <v>37</v>
      </c>
      <c r="H295" s="30" t="s">
        <v>37</v>
      </c>
      <c r="I295" s="35">
        <v>5.2</v>
      </c>
      <c r="J295" s="24">
        <v>21</v>
      </c>
      <c r="K295" s="81">
        <f>I295*J295</f>
        <v>109.2</v>
      </c>
      <c r="L295" s="79">
        <v>1.05</v>
      </c>
      <c r="M295" s="264">
        <f>J295*I295</f>
        <v>109.2</v>
      </c>
      <c r="N295" s="311"/>
      <c r="O295" s="17"/>
      <c r="Q295" s="16"/>
    </row>
    <row r="296" spans="2:17" x14ac:dyDescent="0.25">
      <c r="B296" s="284"/>
      <c r="C296" s="300"/>
      <c r="D296" s="37"/>
      <c r="E296" s="38"/>
      <c r="F296" s="38"/>
      <c r="G296" s="38"/>
      <c r="H296" s="38"/>
      <c r="I296" s="38"/>
      <c r="J296" s="42" t="s">
        <v>169</v>
      </c>
      <c r="K296" s="79">
        <f>SUM(K293:K295)</f>
        <v>747.21</v>
      </c>
      <c r="L296" s="79"/>
      <c r="M296" s="265">
        <f>SUM(M293:M295)</f>
        <v>881.74800000000005</v>
      </c>
      <c r="N296" s="312"/>
      <c r="O296" s="17"/>
      <c r="Q296" s="16"/>
    </row>
    <row r="297" spans="2:17" x14ac:dyDescent="0.25">
      <c r="B297" s="284"/>
      <c r="C297" s="298" t="s">
        <v>218</v>
      </c>
      <c r="D297" s="27" t="s">
        <v>173</v>
      </c>
      <c r="E297" s="24">
        <v>140</v>
      </c>
      <c r="F297" s="22" t="s">
        <v>164</v>
      </c>
      <c r="G297" s="30">
        <v>26.86</v>
      </c>
      <c r="H297" s="35">
        <v>16</v>
      </c>
      <c r="I297" s="35">
        <f>H297*G297</f>
        <v>429.76</v>
      </c>
      <c r="J297" s="24">
        <v>1</v>
      </c>
      <c r="K297" s="81">
        <f>I297*J297</f>
        <v>429.76</v>
      </c>
      <c r="L297" s="79">
        <v>1.05</v>
      </c>
      <c r="M297" s="88">
        <f>K297*L476</f>
        <v>451.24799999999999</v>
      </c>
      <c r="N297" s="310"/>
      <c r="O297" s="17"/>
      <c r="Q297" s="16"/>
    </row>
    <row r="298" spans="2:17" x14ac:dyDescent="0.25">
      <c r="B298" s="284"/>
      <c r="C298" s="299"/>
      <c r="D298" s="27" t="s">
        <v>340</v>
      </c>
      <c r="E298" s="24" t="s">
        <v>170</v>
      </c>
      <c r="F298" s="22" t="s">
        <v>164</v>
      </c>
      <c r="G298" s="30">
        <v>0.85</v>
      </c>
      <c r="H298" s="35">
        <v>6.8</v>
      </c>
      <c r="I298" s="35">
        <f>H298*G298</f>
        <v>5.7799999999999994</v>
      </c>
      <c r="J298" s="24">
        <v>18</v>
      </c>
      <c r="K298" s="81">
        <f>G298*J298</f>
        <v>15.299999999999999</v>
      </c>
      <c r="L298" s="79">
        <v>1.05</v>
      </c>
      <c r="M298" s="264">
        <f>J298*I298</f>
        <v>104.03999999999999</v>
      </c>
      <c r="N298" s="311"/>
      <c r="O298" s="17"/>
      <c r="Q298" s="16"/>
    </row>
    <row r="299" spans="2:17" x14ac:dyDescent="0.25">
      <c r="B299" s="284"/>
      <c r="C299" s="299"/>
      <c r="D299" s="27" t="s">
        <v>172</v>
      </c>
      <c r="E299" s="24" t="s">
        <v>171</v>
      </c>
      <c r="F299" s="22" t="s">
        <v>164</v>
      </c>
      <c r="G299" s="30" t="s">
        <v>37</v>
      </c>
      <c r="H299" s="30" t="s">
        <v>37</v>
      </c>
      <c r="I299" s="35">
        <v>5.2</v>
      </c>
      <c r="J299" s="24">
        <v>18</v>
      </c>
      <c r="K299" s="81">
        <f>I299*J299</f>
        <v>93.600000000000009</v>
      </c>
      <c r="L299" s="79">
        <v>1.05</v>
      </c>
      <c r="M299" s="264">
        <f>J299*I299</f>
        <v>93.600000000000009</v>
      </c>
      <c r="N299" s="311"/>
      <c r="O299" s="17"/>
      <c r="Q299" s="16"/>
    </row>
    <row r="300" spans="2:17" x14ac:dyDescent="0.25">
      <c r="B300" s="284"/>
      <c r="C300" s="300"/>
      <c r="D300" s="37"/>
      <c r="E300" s="38"/>
      <c r="F300" s="38"/>
      <c r="G300" s="38"/>
      <c r="H300" s="38"/>
      <c r="I300" s="38"/>
      <c r="J300" s="42" t="s">
        <v>169</v>
      </c>
      <c r="K300" s="79">
        <f>SUM(K297:K299)</f>
        <v>538.66</v>
      </c>
      <c r="L300" s="79"/>
      <c r="M300" s="265">
        <f>SUM(M297:M299)</f>
        <v>648.88800000000003</v>
      </c>
      <c r="N300" s="312"/>
      <c r="O300" s="17"/>
      <c r="Q300" s="16"/>
    </row>
    <row r="301" spans="2:17" x14ac:dyDescent="0.25">
      <c r="B301" s="284"/>
      <c r="C301" s="298" t="s">
        <v>217</v>
      </c>
      <c r="D301" s="27" t="s">
        <v>173</v>
      </c>
      <c r="E301" s="24">
        <v>140</v>
      </c>
      <c r="F301" s="22" t="s">
        <v>164</v>
      </c>
      <c r="G301" s="30">
        <v>36.33</v>
      </c>
      <c r="H301" s="35">
        <v>16</v>
      </c>
      <c r="I301" s="35">
        <f>H301*G301</f>
        <v>581.28</v>
      </c>
      <c r="J301" s="24">
        <v>1</v>
      </c>
      <c r="K301" s="81">
        <f>I301*J301</f>
        <v>581.28</v>
      </c>
      <c r="L301" s="79">
        <v>1.05</v>
      </c>
      <c r="M301" s="88">
        <f>K301*L480</f>
        <v>610.34400000000005</v>
      </c>
      <c r="N301" s="310"/>
      <c r="O301" s="17"/>
      <c r="Q301" s="16"/>
    </row>
    <row r="302" spans="2:17" x14ac:dyDescent="0.25">
      <c r="B302" s="284"/>
      <c r="C302" s="299"/>
      <c r="D302" s="27" t="s">
        <v>340</v>
      </c>
      <c r="E302" s="24" t="s">
        <v>170</v>
      </c>
      <c r="F302" s="22" t="s">
        <v>164</v>
      </c>
      <c r="G302" s="30">
        <v>0.85</v>
      </c>
      <c r="H302" s="35">
        <v>6.8</v>
      </c>
      <c r="I302" s="35">
        <f>H302*G302</f>
        <v>5.7799999999999994</v>
      </c>
      <c r="J302" s="24">
        <v>18</v>
      </c>
      <c r="K302" s="81">
        <f>G302*J302</f>
        <v>15.299999999999999</v>
      </c>
      <c r="L302" s="79">
        <v>1.05</v>
      </c>
      <c r="M302" s="264">
        <f>J302*I302</f>
        <v>104.03999999999999</v>
      </c>
      <c r="N302" s="311"/>
      <c r="O302" s="17"/>
      <c r="Q302" s="16"/>
    </row>
    <row r="303" spans="2:17" x14ac:dyDescent="0.25">
      <c r="B303" s="284"/>
      <c r="C303" s="299"/>
      <c r="D303" s="27" t="s">
        <v>172</v>
      </c>
      <c r="E303" s="24" t="s">
        <v>171</v>
      </c>
      <c r="F303" s="22" t="s">
        <v>164</v>
      </c>
      <c r="G303" s="30" t="s">
        <v>37</v>
      </c>
      <c r="H303" s="30" t="s">
        <v>37</v>
      </c>
      <c r="I303" s="35">
        <v>5.2</v>
      </c>
      <c r="J303" s="24">
        <v>18</v>
      </c>
      <c r="K303" s="81">
        <f>I303*J303</f>
        <v>93.600000000000009</v>
      </c>
      <c r="L303" s="79">
        <v>1.05</v>
      </c>
      <c r="M303" s="264">
        <f>J303*I303</f>
        <v>93.600000000000009</v>
      </c>
      <c r="N303" s="311"/>
      <c r="O303" s="17"/>
      <c r="Q303" s="16"/>
    </row>
    <row r="304" spans="2:17" x14ac:dyDescent="0.25">
      <c r="B304" s="284"/>
      <c r="C304" s="300"/>
      <c r="D304" s="37"/>
      <c r="E304" s="38"/>
      <c r="F304" s="38"/>
      <c r="G304" s="38"/>
      <c r="H304" s="38"/>
      <c r="I304" s="38"/>
      <c r="J304" s="42" t="s">
        <v>169</v>
      </c>
      <c r="K304" s="79">
        <f>SUM(K301:K303)</f>
        <v>690.18</v>
      </c>
      <c r="L304" s="79"/>
      <c r="M304" s="265">
        <f>SUM(M301:M303)</f>
        <v>807.98400000000004</v>
      </c>
      <c r="N304" s="312"/>
      <c r="O304" s="17"/>
      <c r="Q304" s="16"/>
    </row>
    <row r="305" spans="2:17" ht="15" customHeight="1" x14ac:dyDescent="0.25">
      <c r="B305" s="284"/>
      <c r="C305" s="298" t="s">
        <v>216</v>
      </c>
      <c r="D305" s="27" t="s">
        <v>173</v>
      </c>
      <c r="E305" s="24">
        <v>140</v>
      </c>
      <c r="F305" s="22" t="s">
        <v>164</v>
      </c>
      <c r="G305" s="30">
        <v>36.33</v>
      </c>
      <c r="H305" s="35">
        <v>16</v>
      </c>
      <c r="I305" s="35">
        <f>H305*G305</f>
        <v>581.28</v>
      </c>
      <c r="J305" s="24">
        <v>1</v>
      </c>
      <c r="K305" s="81">
        <f>I305*J305</f>
        <v>581.28</v>
      </c>
      <c r="L305" s="79">
        <v>1.05</v>
      </c>
      <c r="M305" s="88">
        <f>K305*L484</f>
        <v>610.34400000000005</v>
      </c>
      <c r="N305" s="310"/>
      <c r="O305" s="17"/>
      <c r="Q305" s="16"/>
    </row>
    <row r="306" spans="2:17" x14ac:dyDescent="0.25">
      <c r="B306" s="284"/>
      <c r="C306" s="299"/>
      <c r="D306" s="27" t="s">
        <v>340</v>
      </c>
      <c r="E306" s="24" t="s">
        <v>170</v>
      </c>
      <c r="F306" s="22" t="s">
        <v>164</v>
      </c>
      <c r="G306" s="30">
        <v>0.85</v>
      </c>
      <c r="H306" s="35">
        <v>6.8</v>
      </c>
      <c r="I306" s="35">
        <f>H306*G306</f>
        <v>5.7799999999999994</v>
      </c>
      <c r="J306" s="24">
        <v>18</v>
      </c>
      <c r="K306" s="81">
        <f>G306*J306</f>
        <v>15.299999999999999</v>
      </c>
      <c r="L306" s="79">
        <v>1.05</v>
      </c>
      <c r="M306" s="264">
        <f>J306*I306</f>
        <v>104.03999999999999</v>
      </c>
      <c r="N306" s="311"/>
      <c r="O306" s="17"/>
      <c r="Q306" s="16"/>
    </row>
    <row r="307" spans="2:17" x14ac:dyDescent="0.25">
      <c r="B307" s="284"/>
      <c r="C307" s="299"/>
      <c r="D307" s="27" t="s">
        <v>172</v>
      </c>
      <c r="E307" s="24" t="s">
        <v>171</v>
      </c>
      <c r="F307" s="22" t="s">
        <v>164</v>
      </c>
      <c r="G307" s="30" t="s">
        <v>37</v>
      </c>
      <c r="H307" s="30" t="s">
        <v>37</v>
      </c>
      <c r="I307" s="35">
        <v>5.2</v>
      </c>
      <c r="J307" s="24">
        <v>18</v>
      </c>
      <c r="K307" s="81">
        <f>I307*J307</f>
        <v>93.600000000000009</v>
      </c>
      <c r="L307" s="79">
        <v>1.05</v>
      </c>
      <c r="M307" s="264">
        <f>J307*I307</f>
        <v>93.600000000000009</v>
      </c>
      <c r="N307" s="311"/>
      <c r="O307" s="17"/>
      <c r="Q307" s="16"/>
    </row>
    <row r="308" spans="2:17" x14ac:dyDescent="0.25">
      <c r="B308" s="284"/>
      <c r="C308" s="300"/>
      <c r="D308" s="37"/>
      <c r="E308" s="38"/>
      <c r="F308" s="38"/>
      <c r="G308" s="38"/>
      <c r="H308" s="38"/>
      <c r="I308" s="38"/>
      <c r="J308" s="42" t="s">
        <v>169</v>
      </c>
      <c r="K308" s="79">
        <f>SUM(K305:K307)</f>
        <v>690.18</v>
      </c>
      <c r="L308" s="79"/>
      <c r="M308" s="265">
        <f>SUM(M305:M307)</f>
        <v>807.98400000000004</v>
      </c>
      <c r="N308" s="312"/>
      <c r="O308" s="17"/>
      <c r="Q308" s="16"/>
    </row>
    <row r="309" spans="2:17" x14ac:dyDescent="0.25">
      <c r="B309" s="284"/>
      <c r="C309" s="298" t="s">
        <v>215</v>
      </c>
      <c r="D309" s="27" t="s">
        <v>173</v>
      </c>
      <c r="E309" s="24">
        <v>140</v>
      </c>
      <c r="F309" s="22" t="s">
        <v>164</v>
      </c>
      <c r="G309" s="30">
        <v>36.33</v>
      </c>
      <c r="H309" s="35">
        <v>16</v>
      </c>
      <c r="I309" s="35">
        <f>H309*G309</f>
        <v>581.28</v>
      </c>
      <c r="J309" s="24">
        <v>1</v>
      </c>
      <c r="K309" s="81">
        <f>I309*J309</f>
        <v>581.28</v>
      </c>
      <c r="L309" s="79">
        <v>1.05</v>
      </c>
      <c r="M309" s="88">
        <f>K309*L488</f>
        <v>610.34400000000005</v>
      </c>
      <c r="N309" s="310"/>
      <c r="O309" s="17"/>
      <c r="Q309" s="16"/>
    </row>
    <row r="310" spans="2:17" x14ac:dyDescent="0.25">
      <c r="B310" s="284"/>
      <c r="C310" s="299"/>
      <c r="D310" s="27" t="s">
        <v>340</v>
      </c>
      <c r="E310" s="24" t="s">
        <v>170</v>
      </c>
      <c r="F310" s="22" t="s">
        <v>164</v>
      </c>
      <c r="G310" s="30">
        <v>0.85</v>
      </c>
      <c r="H310" s="35">
        <v>6.8</v>
      </c>
      <c r="I310" s="35">
        <f>H310*G310</f>
        <v>5.7799999999999994</v>
      </c>
      <c r="J310" s="24">
        <v>18</v>
      </c>
      <c r="K310" s="81">
        <f>G310*J310</f>
        <v>15.299999999999999</v>
      </c>
      <c r="L310" s="79">
        <v>1.05</v>
      </c>
      <c r="M310" s="264">
        <f>J310*I310</f>
        <v>104.03999999999999</v>
      </c>
      <c r="N310" s="311"/>
      <c r="O310" s="17"/>
      <c r="Q310" s="16"/>
    </row>
    <row r="311" spans="2:17" x14ac:dyDescent="0.25">
      <c r="B311" s="284"/>
      <c r="C311" s="299"/>
      <c r="D311" s="27" t="s">
        <v>172</v>
      </c>
      <c r="E311" s="24" t="s">
        <v>171</v>
      </c>
      <c r="F311" s="22" t="s">
        <v>164</v>
      </c>
      <c r="G311" s="30" t="s">
        <v>37</v>
      </c>
      <c r="H311" s="30" t="s">
        <v>37</v>
      </c>
      <c r="I311" s="35">
        <v>5.2</v>
      </c>
      <c r="J311" s="24">
        <v>18</v>
      </c>
      <c r="K311" s="81">
        <f>I311*J311</f>
        <v>93.600000000000009</v>
      </c>
      <c r="L311" s="79">
        <v>1.05</v>
      </c>
      <c r="M311" s="264">
        <f>J311*I311</f>
        <v>93.600000000000009</v>
      </c>
      <c r="N311" s="311"/>
      <c r="O311" s="17"/>
      <c r="Q311" s="16"/>
    </row>
    <row r="312" spans="2:17" x14ac:dyDescent="0.25">
      <c r="B312" s="284"/>
      <c r="C312" s="300"/>
      <c r="D312" s="37"/>
      <c r="E312" s="38"/>
      <c r="F312" s="38"/>
      <c r="G312" s="38"/>
      <c r="H312" s="38"/>
      <c r="I312" s="38"/>
      <c r="J312" s="42" t="s">
        <v>169</v>
      </c>
      <c r="K312" s="79">
        <f>SUM(K309:K311)</f>
        <v>690.18</v>
      </c>
      <c r="L312" s="79"/>
      <c r="M312" s="265">
        <f>SUM(M309:M311)</f>
        <v>807.98400000000004</v>
      </c>
      <c r="N312" s="312"/>
      <c r="O312" s="17"/>
      <c r="Q312" s="16"/>
    </row>
    <row r="313" spans="2:17" ht="15" customHeight="1" x14ac:dyDescent="0.25">
      <c r="B313" s="284"/>
      <c r="C313" s="298" t="s">
        <v>214</v>
      </c>
      <c r="D313" s="27" t="s">
        <v>173</v>
      </c>
      <c r="E313" s="24">
        <v>140</v>
      </c>
      <c r="F313" s="22" t="s">
        <v>164</v>
      </c>
      <c r="G313" s="30">
        <v>22.98</v>
      </c>
      <c r="H313" s="35">
        <v>16</v>
      </c>
      <c r="I313" s="35">
        <f>H313*G313</f>
        <v>367.68</v>
      </c>
      <c r="J313" s="24">
        <v>1</v>
      </c>
      <c r="K313" s="81">
        <f>I313*J313</f>
        <v>367.68</v>
      </c>
      <c r="L313" s="79">
        <v>1.05</v>
      </c>
      <c r="M313" s="88">
        <f>K313*L476</f>
        <v>386.06400000000002</v>
      </c>
      <c r="N313" s="310"/>
      <c r="O313" s="17"/>
      <c r="Q313" s="16"/>
    </row>
    <row r="314" spans="2:17" x14ac:dyDescent="0.25">
      <c r="B314" s="284"/>
      <c r="C314" s="299"/>
      <c r="D314" s="27" t="s">
        <v>340</v>
      </c>
      <c r="E314" s="24" t="s">
        <v>170</v>
      </c>
      <c r="F314" s="22" t="s">
        <v>164</v>
      </c>
      <c r="G314" s="30">
        <v>0.85</v>
      </c>
      <c r="H314" s="35">
        <v>6.8</v>
      </c>
      <c r="I314" s="35">
        <f>H314*G314</f>
        <v>5.7799999999999994</v>
      </c>
      <c r="J314" s="24">
        <v>15</v>
      </c>
      <c r="K314" s="81">
        <f>G314*J314</f>
        <v>12.75</v>
      </c>
      <c r="L314" s="79">
        <v>1.05</v>
      </c>
      <c r="M314" s="264">
        <f>J314*I314</f>
        <v>86.699999999999989</v>
      </c>
      <c r="N314" s="311"/>
      <c r="O314" s="17"/>
      <c r="Q314" s="16"/>
    </row>
    <row r="315" spans="2:17" x14ac:dyDescent="0.25">
      <c r="B315" s="284"/>
      <c r="C315" s="299"/>
      <c r="D315" s="27" t="s">
        <v>172</v>
      </c>
      <c r="E315" s="24" t="s">
        <v>171</v>
      </c>
      <c r="F315" s="22" t="s">
        <v>164</v>
      </c>
      <c r="G315" s="30" t="s">
        <v>37</v>
      </c>
      <c r="H315" s="30" t="s">
        <v>37</v>
      </c>
      <c r="I315" s="35">
        <v>5.2</v>
      </c>
      <c r="J315" s="24">
        <v>15</v>
      </c>
      <c r="K315" s="81">
        <f>I315*J315</f>
        <v>78</v>
      </c>
      <c r="L315" s="79">
        <v>1.05</v>
      </c>
      <c r="M315" s="264">
        <f>J315*I315</f>
        <v>78</v>
      </c>
      <c r="N315" s="311"/>
      <c r="O315" s="17"/>
      <c r="Q315" s="16"/>
    </row>
    <row r="316" spans="2:17" x14ac:dyDescent="0.25">
      <c r="B316" s="284"/>
      <c r="C316" s="300"/>
      <c r="D316" s="37"/>
      <c r="E316" s="38"/>
      <c r="F316" s="38"/>
      <c r="G316" s="38"/>
      <c r="H316" s="38"/>
      <c r="I316" s="38"/>
      <c r="J316" s="42" t="s">
        <v>169</v>
      </c>
      <c r="K316" s="79">
        <f>SUM(K313:K315)</f>
        <v>458.43</v>
      </c>
      <c r="L316" s="79"/>
      <c r="M316" s="265">
        <f>SUM(M313:M315)</f>
        <v>550.76400000000001</v>
      </c>
      <c r="N316" s="312"/>
      <c r="O316" s="17"/>
      <c r="Q316" s="16"/>
    </row>
    <row r="317" spans="2:17" x14ac:dyDescent="0.25">
      <c r="B317" s="284"/>
      <c r="C317" s="298" t="s">
        <v>213</v>
      </c>
      <c r="D317" s="27" t="s">
        <v>173</v>
      </c>
      <c r="E317" s="24">
        <v>140</v>
      </c>
      <c r="F317" s="22" t="s">
        <v>164</v>
      </c>
      <c r="G317" s="30">
        <v>39.880000000000003</v>
      </c>
      <c r="H317" s="35">
        <v>16</v>
      </c>
      <c r="I317" s="35">
        <f>H317*G317</f>
        <v>638.08000000000004</v>
      </c>
      <c r="J317" s="24">
        <v>1</v>
      </c>
      <c r="K317" s="81">
        <f>I317*J317</f>
        <v>638.08000000000004</v>
      </c>
      <c r="L317" s="79">
        <v>1.05</v>
      </c>
      <c r="M317" s="88">
        <f>K317*L480</f>
        <v>669.98400000000004</v>
      </c>
      <c r="N317" s="310"/>
      <c r="O317" s="17"/>
      <c r="Q317" s="16"/>
    </row>
    <row r="318" spans="2:17" x14ac:dyDescent="0.25">
      <c r="B318" s="284"/>
      <c r="C318" s="299"/>
      <c r="D318" s="27" t="s">
        <v>340</v>
      </c>
      <c r="E318" s="24" t="s">
        <v>170</v>
      </c>
      <c r="F318" s="22" t="s">
        <v>164</v>
      </c>
      <c r="G318" s="30">
        <v>0.85</v>
      </c>
      <c r="H318" s="35">
        <v>6.8</v>
      </c>
      <c r="I318" s="35">
        <f>H318*G318</f>
        <v>5.7799999999999994</v>
      </c>
      <c r="J318" s="24">
        <v>18</v>
      </c>
      <c r="K318" s="81">
        <f>G318*J318</f>
        <v>15.299999999999999</v>
      </c>
      <c r="L318" s="79">
        <v>1.05</v>
      </c>
      <c r="M318" s="264">
        <f>J318*I318</f>
        <v>104.03999999999999</v>
      </c>
      <c r="N318" s="311"/>
      <c r="O318" s="17"/>
      <c r="Q318" s="16"/>
    </row>
    <row r="319" spans="2:17" x14ac:dyDescent="0.25">
      <c r="B319" s="284"/>
      <c r="C319" s="299"/>
      <c r="D319" s="27" t="s">
        <v>172</v>
      </c>
      <c r="E319" s="24" t="s">
        <v>171</v>
      </c>
      <c r="F319" s="22" t="s">
        <v>164</v>
      </c>
      <c r="G319" s="30" t="s">
        <v>37</v>
      </c>
      <c r="H319" s="30" t="s">
        <v>37</v>
      </c>
      <c r="I319" s="35">
        <v>5.2</v>
      </c>
      <c r="J319" s="24">
        <v>18</v>
      </c>
      <c r="K319" s="81">
        <f>I319*J319</f>
        <v>93.600000000000009</v>
      </c>
      <c r="L319" s="79">
        <v>1.05</v>
      </c>
      <c r="M319" s="264">
        <f>J319*I319</f>
        <v>93.600000000000009</v>
      </c>
      <c r="N319" s="311"/>
      <c r="O319" s="17"/>
      <c r="Q319" s="16"/>
    </row>
    <row r="320" spans="2:17" x14ac:dyDescent="0.25">
      <c r="B320" s="284"/>
      <c r="C320" s="300"/>
      <c r="D320" s="37"/>
      <c r="E320" s="38"/>
      <c r="F320" s="38"/>
      <c r="G320" s="38"/>
      <c r="H320" s="38"/>
      <c r="I320" s="38"/>
      <c r="J320" s="42" t="s">
        <v>169</v>
      </c>
      <c r="K320" s="79">
        <f>SUM(K317:K319)</f>
        <v>746.98</v>
      </c>
      <c r="L320" s="79"/>
      <c r="M320" s="265">
        <f>SUM(M317:M319)</f>
        <v>867.62400000000002</v>
      </c>
      <c r="N320" s="312"/>
      <c r="O320" s="17"/>
      <c r="Q320" s="16"/>
    </row>
    <row r="321" spans="2:17" x14ac:dyDescent="0.25">
      <c r="B321" s="284"/>
      <c r="C321" s="298" t="s">
        <v>212</v>
      </c>
      <c r="D321" s="27" t="s">
        <v>173</v>
      </c>
      <c r="E321" s="24">
        <v>140</v>
      </c>
      <c r="F321" s="22" t="s">
        <v>164</v>
      </c>
      <c r="G321" s="30">
        <v>46.08</v>
      </c>
      <c r="H321" s="35">
        <v>16</v>
      </c>
      <c r="I321" s="35">
        <f>H321*G321</f>
        <v>737.28</v>
      </c>
      <c r="J321" s="24">
        <v>1</v>
      </c>
      <c r="K321" s="81">
        <f>I321*J321</f>
        <v>737.28</v>
      </c>
      <c r="L321" s="79">
        <v>1.05</v>
      </c>
      <c r="M321" s="88">
        <f>K321*L484</f>
        <v>774.14400000000001</v>
      </c>
      <c r="N321" s="310"/>
      <c r="O321" s="17"/>
      <c r="Q321" s="16"/>
    </row>
    <row r="322" spans="2:17" x14ac:dyDescent="0.25">
      <c r="B322" s="284"/>
      <c r="C322" s="299"/>
      <c r="D322" s="27" t="s">
        <v>340</v>
      </c>
      <c r="E322" s="24" t="s">
        <v>170</v>
      </c>
      <c r="F322" s="22" t="s">
        <v>164</v>
      </c>
      <c r="G322" s="30">
        <v>0.85</v>
      </c>
      <c r="H322" s="35">
        <v>6.8</v>
      </c>
      <c r="I322" s="35">
        <f>H322*G322</f>
        <v>5.7799999999999994</v>
      </c>
      <c r="J322" s="24">
        <v>27</v>
      </c>
      <c r="K322" s="81">
        <f>G322*J322</f>
        <v>22.95</v>
      </c>
      <c r="L322" s="79">
        <v>1.05</v>
      </c>
      <c r="M322" s="264">
        <f>J322*I322</f>
        <v>156.05999999999997</v>
      </c>
      <c r="N322" s="311"/>
      <c r="O322" s="17"/>
      <c r="Q322" s="16"/>
    </row>
    <row r="323" spans="2:17" x14ac:dyDescent="0.25">
      <c r="B323" s="284"/>
      <c r="C323" s="299"/>
      <c r="D323" s="27" t="s">
        <v>172</v>
      </c>
      <c r="E323" s="24" t="s">
        <v>171</v>
      </c>
      <c r="F323" s="22" t="s">
        <v>164</v>
      </c>
      <c r="G323" s="30" t="s">
        <v>37</v>
      </c>
      <c r="H323" s="30" t="s">
        <v>37</v>
      </c>
      <c r="I323" s="35">
        <v>5.2</v>
      </c>
      <c r="J323" s="24">
        <v>27</v>
      </c>
      <c r="K323" s="81">
        <f>I323*J323</f>
        <v>140.4</v>
      </c>
      <c r="L323" s="79">
        <v>1.05</v>
      </c>
      <c r="M323" s="264">
        <f>J323*I323</f>
        <v>140.4</v>
      </c>
      <c r="N323" s="311"/>
      <c r="O323" s="17"/>
      <c r="Q323" s="16"/>
    </row>
    <row r="324" spans="2:17" x14ac:dyDescent="0.25">
      <c r="B324" s="284"/>
      <c r="C324" s="300"/>
      <c r="D324" s="37"/>
      <c r="E324" s="38"/>
      <c r="F324" s="38"/>
      <c r="G324" s="38"/>
      <c r="H324" s="38"/>
      <c r="I324" s="38"/>
      <c r="J324" s="42" t="s">
        <v>169</v>
      </c>
      <c r="K324" s="79">
        <f>SUM(K321:K323)</f>
        <v>900.63</v>
      </c>
      <c r="L324" s="79"/>
      <c r="M324" s="265">
        <f>SUM(M321:M323)</f>
        <v>1070.604</v>
      </c>
      <c r="N324" s="312"/>
      <c r="O324" s="17"/>
      <c r="Q324" s="16"/>
    </row>
    <row r="325" spans="2:17" x14ac:dyDescent="0.25">
      <c r="B325" s="284"/>
      <c r="C325" s="298" t="s">
        <v>211</v>
      </c>
      <c r="D325" s="27" t="s">
        <v>173</v>
      </c>
      <c r="E325" s="24">
        <v>140</v>
      </c>
      <c r="F325" s="22" t="s">
        <v>164</v>
      </c>
      <c r="G325" s="30">
        <v>19.04</v>
      </c>
      <c r="H325" s="35">
        <v>16</v>
      </c>
      <c r="I325" s="35">
        <f>H325*G325</f>
        <v>304.64</v>
      </c>
      <c r="J325" s="24">
        <v>1</v>
      </c>
      <c r="K325" s="81">
        <f>I325*J325</f>
        <v>304.64</v>
      </c>
      <c r="L325" s="79">
        <v>1.05</v>
      </c>
      <c r="M325" s="88">
        <f>K325*L488</f>
        <v>319.87200000000001</v>
      </c>
      <c r="N325" s="310"/>
      <c r="O325" s="17"/>
      <c r="Q325" s="16"/>
    </row>
    <row r="326" spans="2:17" x14ac:dyDescent="0.25">
      <c r="B326" s="284"/>
      <c r="C326" s="299"/>
      <c r="D326" s="27" t="s">
        <v>340</v>
      </c>
      <c r="E326" s="24" t="s">
        <v>170</v>
      </c>
      <c r="F326" s="22" t="s">
        <v>164</v>
      </c>
      <c r="G326" s="30">
        <v>0.85</v>
      </c>
      <c r="H326" s="35">
        <v>6.8</v>
      </c>
      <c r="I326" s="35">
        <f>H326*G326</f>
        <v>5.7799999999999994</v>
      </c>
      <c r="J326" s="24">
        <v>10</v>
      </c>
      <c r="K326" s="81">
        <f>G326*J326</f>
        <v>8.5</v>
      </c>
      <c r="L326" s="79">
        <v>1.05</v>
      </c>
      <c r="M326" s="264">
        <f>J326*I326</f>
        <v>57.8</v>
      </c>
      <c r="N326" s="311"/>
      <c r="O326" s="17"/>
      <c r="Q326" s="16"/>
    </row>
    <row r="327" spans="2:17" x14ac:dyDescent="0.25">
      <c r="B327" s="284"/>
      <c r="C327" s="299"/>
      <c r="D327" s="27" t="s">
        <v>172</v>
      </c>
      <c r="E327" s="24" t="s">
        <v>171</v>
      </c>
      <c r="F327" s="22" t="s">
        <v>164</v>
      </c>
      <c r="G327" s="30" t="s">
        <v>37</v>
      </c>
      <c r="H327" s="30" t="s">
        <v>37</v>
      </c>
      <c r="I327" s="35">
        <v>5.2</v>
      </c>
      <c r="J327" s="24">
        <v>10</v>
      </c>
      <c r="K327" s="81">
        <f>I327*J327</f>
        <v>52</v>
      </c>
      <c r="L327" s="79">
        <v>1.05</v>
      </c>
      <c r="M327" s="264">
        <f>J327*I327</f>
        <v>52</v>
      </c>
      <c r="N327" s="311"/>
      <c r="O327" s="17"/>
      <c r="Q327" s="16"/>
    </row>
    <row r="328" spans="2:17" x14ac:dyDescent="0.25">
      <c r="B328" s="284"/>
      <c r="C328" s="300"/>
      <c r="D328" s="37"/>
      <c r="E328" s="38"/>
      <c r="F328" s="38"/>
      <c r="G328" s="38"/>
      <c r="H328" s="38"/>
      <c r="I328" s="38"/>
      <c r="J328" s="42" t="s">
        <v>169</v>
      </c>
      <c r="K328" s="79">
        <f>SUM(K325:K327)</f>
        <v>365.14</v>
      </c>
      <c r="L328" s="79"/>
      <c r="M328" s="265">
        <f>SUM(M325:M327)</f>
        <v>429.67200000000003</v>
      </c>
      <c r="N328" s="312"/>
      <c r="O328" s="17"/>
      <c r="Q328" s="16"/>
    </row>
    <row r="329" spans="2:17" ht="15" customHeight="1" x14ac:dyDescent="0.25">
      <c r="B329" s="284"/>
      <c r="C329" s="298" t="s">
        <v>210</v>
      </c>
      <c r="D329" s="27" t="s">
        <v>173</v>
      </c>
      <c r="E329" s="24">
        <v>140</v>
      </c>
      <c r="F329" s="22" t="s">
        <v>164</v>
      </c>
      <c r="G329" s="30">
        <v>24.46</v>
      </c>
      <c r="H329" s="35">
        <v>16</v>
      </c>
      <c r="I329" s="35">
        <f>H329*G329</f>
        <v>391.36</v>
      </c>
      <c r="J329" s="24">
        <v>1</v>
      </c>
      <c r="K329" s="81">
        <f>I329*J329</f>
        <v>391.36</v>
      </c>
      <c r="L329" s="79">
        <v>1.05</v>
      </c>
      <c r="M329" s="88">
        <f>K329*L476</f>
        <v>410.92800000000005</v>
      </c>
      <c r="N329" s="310"/>
      <c r="O329" s="17"/>
      <c r="Q329" s="16"/>
    </row>
    <row r="330" spans="2:17" x14ac:dyDescent="0.25">
      <c r="B330" s="284"/>
      <c r="C330" s="299"/>
      <c r="D330" s="27" t="s">
        <v>340</v>
      </c>
      <c r="E330" s="24" t="s">
        <v>170</v>
      </c>
      <c r="F330" s="22" t="s">
        <v>164</v>
      </c>
      <c r="G330" s="30">
        <v>0.85</v>
      </c>
      <c r="H330" s="35">
        <v>6.8</v>
      </c>
      <c r="I330" s="35">
        <f>H330*G330</f>
        <v>5.7799999999999994</v>
      </c>
      <c r="J330" s="24">
        <v>10</v>
      </c>
      <c r="K330" s="81">
        <f>G330*J330</f>
        <v>8.5</v>
      </c>
      <c r="L330" s="79">
        <v>1.05</v>
      </c>
      <c r="M330" s="264">
        <f>J330*I330</f>
        <v>57.8</v>
      </c>
      <c r="N330" s="311"/>
      <c r="O330" s="17"/>
      <c r="Q330" s="16"/>
    </row>
    <row r="331" spans="2:17" x14ac:dyDescent="0.25">
      <c r="B331" s="284"/>
      <c r="C331" s="299"/>
      <c r="D331" s="27" t="s">
        <v>172</v>
      </c>
      <c r="E331" s="24" t="s">
        <v>171</v>
      </c>
      <c r="F331" s="22" t="s">
        <v>164</v>
      </c>
      <c r="G331" s="30" t="s">
        <v>37</v>
      </c>
      <c r="H331" s="30" t="s">
        <v>37</v>
      </c>
      <c r="I331" s="35">
        <v>5.2</v>
      </c>
      <c r="J331" s="24">
        <v>10</v>
      </c>
      <c r="K331" s="81">
        <f>I331*J331</f>
        <v>52</v>
      </c>
      <c r="L331" s="79">
        <v>1.05</v>
      </c>
      <c r="M331" s="264">
        <f>J331*I331</f>
        <v>52</v>
      </c>
      <c r="N331" s="311"/>
      <c r="O331" s="17"/>
      <c r="Q331" s="16"/>
    </row>
    <row r="332" spans="2:17" x14ac:dyDescent="0.25">
      <c r="B332" s="285"/>
      <c r="C332" s="300"/>
      <c r="D332" s="37"/>
      <c r="E332" s="38"/>
      <c r="F332" s="38"/>
      <c r="G332" s="38"/>
      <c r="H332" s="38"/>
      <c r="I332" s="38"/>
      <c r="J332" s="42" t="s">
        <v>169</v>
      </c>
      <c r="K332" s="79">
        <f>SUM(K329:K331)</f>
        <v>451.86</v>
      </c>
      <c r="L332" s="79">
        <v>1.05</v>
      </c>
      <c r="M332" s="265">
        <f>SUM(M329:M331)</f>
        <v>520.72800000000007</v>
      </c>
      <c r="N332" s="312"/>
      <c r="O332" s="17"/>
      <c r="Q332" s="16"/>
    </row>
    <row r="333" spans="2:17" ht="15" customHeight="1" x14ac:dyDescent="0.25">
      <c r="B333" s="328" t="s">
        <v>161</v>
      </c>
      <c r="C333" s="298" t="s">
        <v>209</v>
      </c>
      <c r="D333" s="27" t="s">
        <v>173</v>
      </c>
      <c r="E333" s="24">
        <v>140</v>
      </c>
      <c r="F333" s="22" t="s">
        <v>164</v>
      </c>
      <c r="G333" s="30">
        <v>38.64</v>
      </c>
      <c r="H333" s="35">
        <v>16</v>
      </c>
      <c r="I333" s="35">
        <f>H333*G333</f>
        <v>618.24</v>
      </c>
      <c r="J333" s="24">
        <v>1</v>
      </c>
      <c r="K333" s="81">
        <f>I333*J333</f>
        <v>618.24</v>
      </c>
      <c r="L333" s="79">
        <v>1.05</v>
      </c>
      <c r="M333" s="88">
        <f>K333*L480</f>
        <v>649.15200000000004</v>
      </c>
      <c r="N333" s="310"/>
      <c r="O333" s="17"/>
      <c r="Q333" s="16"/>
    </row>
    <row r="334" spans="2:17" x14ac:dyDescent="0.25">
      <c r="B334" s="329"/>
      <c r="C334" s="299"/>
      <c r="D334" s="27" t="s">
        <v>340</v>
      </c>
      <c r="E334" s="24" t="s">
        <v>170</v>
      </c>
      <c r="F334" s="22" t="s">
        <v>164</v>
      </c>
      <c r="G334" s="30">
        <v>0.85</v>
      </c>
      <c r="H334" s="35">
        <v>6.8</v>
      </c>
      <c r="I334" s="35">
        <f>H334*G334</f>
        <v>5.7799999999999994</v>
      </c>
      <c r="J334" s="24">
        <v>27</v>
      </c>
      <c r="K334" s="81">
        <f>G334*J334</f>
        <v>22.95</v>
      </c>
      <c r="L334" s="79">
        <v>1.05</v>
      </c>
      <c r="M334" s="264">
        <f>J334*I334</f>
        <v>156.05999999999997</v>
      </c>
      <c r="N334" s="311"/>
      <c r="O334" s="17"/>
      <c r="Q334" s="16"/>
    </row>
    <row r="335" spans="2:17" x14ac:dyDescent="0.25">
      <c r="B335" s="329"/>
      <c r="C335" s="299"/>
      <c r="D335" s="27" t="s">
        <v>172</v>
      </c>
      <c r="E335" s="24" t="s">
        <v>171</v>
      </c>
      <c r="F335" s="22" t="s">
        <v>164</v>
      </c>
      <c r="G335" s="30" t="s">
        <v>37</v>
      </c>
      <c r="H335" s="30" t="s">
        <v>37</v>
      </c>
      <c r="I335" s="35">
        <v>5.2</v>
      </c>
      <c r="J335" s="24">
        <v>27</v>
      </c>
      <c r="K335" s="81">
        <f>I335*J335</f>
        <v>140.4</v>
      </c>
      <c r="L335" s="79">
        <v>1.05</v>
      </c>
      <c r="M335" s="264">
        <f>J335*I335</f>
        <v>140.4</v>
      </c>
      <c r="N335" s="311"/>
      <c r="O335" s="17"/>
      <c r="Q335" s="16"/>
    </row>
    <row r="336" spans="2:17" x14ac:dyDescent="0.25">
      <c r="B336" s="329"/>
      <c r="C336" s="300"/>
      <c r="D336" s="37"/>
      <c r="E336" s="38"/>
      <c r="F336" s="38"/>
      <c r="G336" s="38"/>
      <c r="H336" s="38"/>
      <c r="I336" s="38"/>
      <c r="J336" s="42" t="s">
        <v>169</v>
      </c>
      <c r="K336" s="79">
        <f>SUM(K333:K335)</f>
        <v>781.59</v>
      </c>
      <c r="L336" s="79"/>
      <c r="M336" s="265">
        <f>SUM(M333:M335)</f>
        <v>945.61199999999997</v>
      </c>
      <c r="N336" s="312"/>
      <c r="O336" s="17"/>
      <c r="Q336" s="16"/>
    </row>
    <row r="337" spans="2:17" ht="15" customHeight="1" x14ac:dyDescent="0.25">
      <c r="B337" s="329"/>
      <c r="C337" s="298" t="s">
        <v>208</v>
      </c>
      <c r="D337" s="27" t="s">
        <v>173</v>
      </c>
      <c r="E337" s="24">
        <v>140</v>
      </c>
      <c r="F337" s="22" t="s">
        <v>164</v>
      </c>
      <c r="G337" s="30">
        <v>38.64</v>
      </c>
      <c r="H337" s="35">
        <v>16</v>
      </c>
      <c r="I337" s="35">
        <f>H337*G337</f>
        <v>618.24</v>
      </c>
      <c r="J337" s="24">
        <v>1</v>
      </c>
      <c r="K337" s="81">
        <f>I337*J337</f>
        <v>618.24</v>
      </c>
      <c r="L337" s="79">
        <v>1.05</v>
      </c>
      <c r="M337" s="88">
        <f>K337*L484</f>
        <v>649.15200000000004</v>
      </c>
      <c r="N337" s="310"/>
      <c r="O337" s="17"/>
      <c r="Q337" s="16"/>
    </row>
    <row r="338" spans="2:17" x14ac:dyDescent="0.25">
      <c r="B338" s="329"/>
      <c r="C338" s="299"/>
      <c r="D338" s="27" t="s">
        <v>340</v>
      </c>
      <c r="E338" s="24" t="s">
        <v>170</v>
      </c>
      <c r="F338" s="22" t="s">
        <v>164</v>
      </c>
      <c r="G338" s="30">
        <v>0.85</v>
      </c>
      <c r="H338" s="35">
        <v>6.8</v>
      </c>
      <c r="I338" s="35">
        <f>H338*G338</f>
        <v>5.7799999999999994</v>
      </c>
      <c r="J338" s="24">
        <v>27</v>
      </c>
      <c r="K338" s="81">
        <f>G338*J338</f>
        <v>22.95</v>
      </c>
      <c r="L338" s="79">
        <v>1.05</v>
      </c>
      <c r="M338" s="264">
        <f>J338*I338</f>
        <v>156.05999999999997</v>
      </c>
      <c r="N338" s="311"/>
      <c r="O338" s="17"/>
      <c r="Q338" s="16"/>
    </row>
    <row r="339" spans="2:17" x14ac:dyDescent="0.25">
      <c r="B339" s="329"/>
      <c r="C339" s="299"/>
      <c r="D339" s="27" t="s">
        <v>172</v>
      </c>
      <c r="E339" s="24" t="s">
        <v>171</v>
      </c>
      <c r="F339" s="22" t="s">
        <v>164</v>
      </c>
      <c r="G339" s="30" t="s">
        <v>37</v>
      </c>
      <c r="H339" s="30" t="s">
        <v>37</v>
      </c>
      <c r="I339" s="35">
        <v>5.2</v>
      </c>
      <c r="J339" s="24">
        <v>27</v>
      </c>
      <c r="K339" s="81">
        <f>I339*J339</f>
        <v>140.4</v>
      </c>
      <c r="L339" s="79">
        <v>1.05</v>
      </c>
      <c r="M339" s="264">
        <f>J339*I339</f>
        <v>140.4</v>
      </c>
      <c r="N339" s="311"/>
      <c r="O339" s="17"/>
      <c r="Q339" s="16"/>
    </row>
    <row r="340" spans="2:17" x14ac:dyDescent="0.25">
      <c r="B340" s="329"/>
      <c r="C340" s="300"/>
      <c r="D340" s="37"/>
      <c r="E340" s="38"/>
      <c r="F340" s="38"/>
      <c r="G340" s="38"/>
      <c r="H340" s="38"/>
      <c r="I340" s="38"/>
      <c r="J340" s="42" t="s">
        <v>169</v>
      </c>
      <c r="K340" s="79">
        <f>SUM(K337:K339)</f>
        <v>781.59</v>
      </c>
      <c r="L340" s="79"/>
      <c r="M340" s="265">
        <f>SUM(M337:M339)</f>
        <v>945.61199999999997</v>
      </c>
      <c r="N340" s="312"/>
      <c r="O340" s="17"/>
      <c r="Q340" s="16"/>
    </row>
    <row r="341" spans="2:17" ht="15" customHeight="1" x14ac:dyDescent="0.25">
      <c r="B341" s="329"/>
      <c r="C341" s="298" t="s">
        <v>207</v>
      </c>
      <c r="D341" s="27" t="s">
        <v>173</v>
      </c>
      <c r="E341" s="24">
        <v>140</v>
      </c>
      <c r="F341" s="22" t="s">
        <v>164</v>
      </c>
      <c r="G341" s="30">
        <v>8.27</v>
      </c>
      <c r="H341" s="35">
        <v>16</v>
      </c>
      <c r="I341" s="35">
        <f>H341*G341</f>
        <v>132.32</v>
      </c>
      <c r="J341" s="24">
        <v>1</v>
      </c>
      <c r="K341" s="81">
        <f>I341*J341</f>
        <v>132.32</v>
      </c>
      <c r="L341" s="79">
        <v>1.05</v>
      </c>
      <c r="M341" s="88">
        <f>K341*L488</f>
        <v>138.93600000000001</v>
      </c>
      <c r="N341" s="310"/>
      <c r="O341" s="17"/>
      <c r="Q341" s="16"/>
    </row>
    <row r="342" spans="2:17" x14ac:dyDescent="0.25">
      <c r="B342" s="329"/>
      <c r="C342" s="299"/>
      <c r="D342" s="27" t="s">
        <v>340</v>
      </c>
      <c r="E342" s="24" t="s">
        <v>170</v>
      </c>
      <c r="F342" s="22" t="s">
        <v>164</v>
      </c>
      <c r="G342" s="30">
        <v>0.85</v>
      </c>
      <c r="H342" s="35">
        <v>6.8</v>
      </c>
      <c r="I342" s="35">
        <f>H342*G342</f>
        <v>5.7799999999999994</v>
      </c>
      <c r="J342" s="24">
        <v>6</v>
      </c>
      <c r="K342" s="81">
        <f>G342*J342</f>
        <v>5.0999999999999996</v>
      </c>
      <c r="L342" s="79">
        <v>1.05</v>
      </c>
      <c r="M342" s="264">
        <f>J342*I342</f>
        <v>34.679999999999993</v>
      </c>
      <c r="N342" s="311"/>
      <c r="O342" s="17"/>
      <c r="Q342" s="16"/>
    </row>
    <row r="343" spans="2:17" x14ac:dyDescent="0.25">
      <c r="B343" s="329"/>
      <c r="C343" s="299"/>
      <c r="D343" s="27" t="s">
        <v>172</v>
      </c>
      <c r="E343" s="24" t="s">
        <v>171</v>
      </c>
      <c r="F343" s="22" t="s">
        <v>164</v>
      </c>
      <c r="G343" s="30" t="s">
        <v>37</v>
      </c>
      <c r="H343" s="30" t="s">
        <v>37</v>
      </c>
      <c r="I343" s="35">
        <v>5.2</v>
      </c>
      <c r="J343" s="24">
        <v>6</v>
      </c>
      <c r="K343" s="81">
        <f>I343*J343</f>
        <v>31.200000000000003</v>
      </c>
      <c r="L343" s="79">
        <v>1.05</v>
      </c>
      <c r="M343" s="264">
        <f>J343*I343</f>
        <v>31.200000000000003</v>
      </c>
      <c r="N343" s="311"/>
      <c r="O343" s="17"/>
      <c r="Q343" s="16"/>
    </row>
    <row r="344" spans="2:17" x14ac:dyDescent="0.25">
      <c r="B344" s="329"/>
      <c r="C344" s="300"/>
      <c r="D344" s="37"/>
      <c r="E344" s="38"/>
      <c r="F344" s="38"/>
      <c r="G344" s="38"/>
      <c r="H344" s="38"/>
      <c r="I344" s="38"/>
      <c r="J344" s="42" t="s">
        <v>169</v>
      </c>
      <c r="K344" s="79">
        <f>SUM(K341:K343)</f>
        <v>168.62</v>
      </c>
      <c r="L344" s="79">
        <v>1.05</v>
      </c>
      <c r="M344" s="265">
        <f>SUM(M341:M343)</f>
        <v>204.81599999999997</v>
      </c>
      <c r="N344" s="312"/>
      <c r="O344" s="17"/>
      <c r="Q344" s="16"/>
    </row>
    <row r="345" spans="2:17" x14ac:dyDescent="0.25">
      <c r="B345" s="329"/>
      <c r="C345" s="298" t="s">
        <v>206</v>
      </c>
      <c r="D345" s="27" t="s">
        <v>173</v>
      </c>
      <c r="E345" s="24">
        <v>140</v>
      </c>
      <c r="F345" s="22" t="s">
        <v>164</v>
      </c>
      <c r="G345" s="30">
        <v>28.74</v>
      </c>
      <c r="H345" s="35">
        <v>16</v>
      </c>
      <c r="I345" s="35">
        <f>H345*G345</f>
        <v>459.84</v>
      </c>
      <c r="J345" s="24">
        <v>1</v>
      </c>
      <c r="K345" s="81">
        <f>I345*J345</f>
        <v>459.84</v>
      </c>
      <c r="L345" s="79">
        <v>1.05</v>
      </c>
      <c r="M345" s="88">
        <f>K345*L476</f>
        <v>482.83199999999999</v>
      </c>
      <c r="N345" s="310"/>
      <c r="O345" s="17"/>
      <c r="Q345" s="16"/>
    </row>
    <row r="346" spans="2:17" x14ac:dyDescent="0.25">
      <c r="B346" s="329"/>
      <c r="C346" s="299"/>
      <c r="D346" s="27" t="s">
        <v>340</v>
      </c>
      <c r="E346" s="24" t="s">
        <v>170</v>
      </c>
      <c r="F346" s="22" t="s">
        <v>164</v>
      </c>
      <c r="G346" s="30">
        <v>0.85</v>
      </c>
      <c r="H346" s="35">
        <v>6.8</v>
      </c>
      <c r="I346" s="35">
        <f>H346*G346</f>
        <v>5.7799999999999994</v>
      </c>
      <c r="J346" s="24">
        <v>18</v>
      </c>
      <c r="K346" s="81">
        <f>G346*J346</f>
        <v>15.299999999999999</v>
      </c>
      <c r="L346" s="79">
        <v>1.05</v>
      </c>
      <c r="M346" s="264">
        <f>J346*I346</f>
        <v>104.03999999999999</v>
      </c>
      <c r="N346" s="311"/>
      <c r="O346" s="17"/>
      <c r="Q346" s="16"/>
    </row>
    <row r="347" spans="2:17" x14ac:dyDescent="0.25">
      <c r="B347" s="329"/>
      <c r="C347" s="299"/>
      <c r="D347" s="27" t="s">
        <v>172</v>
      </c>
      <c r="E347" s="24" t="s">
        <v>171</v>
      </c>
      <c r="F347" s="22" t="s">
        <v>164</v>
      </c>
      <c r="G347" s="30" t="s">
        <v>37</v>
      </c>
      <c r="H347" s="30" t="s">
        <v>37</v>
      </c>
      <c r="I347" s="35">
        <v>5.2</v>
      </c>
      <c r="J347" s="24">
        <v>18</v>
      </c>
      <c r="K347" s="81">
        <f>I347*J347</f>
        <v>93.600000000000009</v>
      </c>
      <c r="L347" s="79">
        <v>1.05</v>
      </c>
      <c r="M347" s="264">
        <f>J347*I347</f>
        <v>93.600000000000009</v>
      </c>
      <c r="N347" s="311"/>
      <c r="O347" s="17"/>
      <c r="Q347" s="16"/>
    </row>
    <row r="348" spans="2:17" x14ac:dyDescent="0.25">
      <c r="B348" s="329"/>
      <c r="C348" s="300"/>
      <c r="D348" s="37"/>
      <c r="E348" s="38"/>
      <c r="F348" s="38"/>
      <c r="G348" s="38"/>
      <c r="H348" s="38"/>
      <c r="I348" s="38"/>
      <c r="J348" s="42" t="s">
        <v>169</v>
      </c>
      <c r="K348" s="79">
        <f>SUM(K345:K347)</f>
        <v>568.74</v>
      </c>
      <c r="L348" s="79"/>
      <c r="M348" s="265">
        <f>SUM(M345:M347)</f>
        <v>680.47199999999998</v>
      </c>
      <c r="N348" s="312"/>
      <c r="O348" s="17"/>
      <c r="Q348" s="16"/>
    </row>
    <row r="349" spans="2:17" x14ac:dyDescent="0.25">
      <c r="B349" s="329"/>
      <c r="C349" s="298" t="s">
        <v>205</v>
      </c>
      <c r="D349" s="27" t="s">
        <v>173</v>
      </c>
      <c r="E349" s="24">
        <v>140</v>
      </c>
      <c r="F349" s="22" t="s">
        <v>164</v>
      </c>
      <c r="G349" s="30">
        <v>24.46</v>
      </c>
      <c r="H349" s="35">
        <v>16</v>
      </c>
      <c r="I349" s="35">
        <f>H349*G349</f>
        <v>391.36</v>
      </c>
      <c r="J349" s="24">
        <v>1</v>
      </c>
      <c r="K349" s="81">
        <f>I349*J349</f>
        <v>391.36</v>
      </c>
      <c r="L349" s="79">
        <v>1.05</v>
      </c>
      <c r="M349" s="88">
        <f>K349*L480</f>
        <v>410.92800000000005</v>
      </c>
      <c r="N349" s="310"/>
      <c r="O349" s="17"/>
      <c r="Q349" s="16"/>
    </row>
    <row r="350" spans="2:17" x14ac:dyDescent="0.25">
      <c r="B350" s="329"/>
      <c r="C350" s="299"/>
      <c r="D350" s="27" t="s">
        <v>340</v>
      </c>
      <c r="E350" s="24" t="s">
        <v>170</v>
      </c>
      <c r="F350" s="22" t="s">
        <v>164</v>
      </c>
      <c r="G350" s="30">
        <v>0.85</v>
      </c>
      <c r="H350" s="35">
        <v>6.8</v>
      </c>
      <c r="I350" s="35">
        <f>H350*G350</f>
        <v>5.7799999999999994</v>
      </c>
      <c r="J350" s="24">
        <v>10</v>
      </c>
      <c r="K350" s="81">
        <f>G350*J350</f>
        <v>8.5</v>
      </c>
      <c r="L350" s="79">
        <v>1.05</v>
      </c>
      <c r="M350" s="264">
        <f>J350*I350</f>
        <v>57.8</v>
      </c>
      <c r="N350" s="311"/>
      <c r="O350" s="17"/>
      <c r="Q350" s="16"/>
    </row>
    <row r="351" spans="2:17" x14ac:dyDescent="0.25">
      <c r="B351" s="329"/>
      <c r="C351" s="299"/>
      <c r="D351" s="27" t="s">
        <v>172</v>
      </c>
      <c r="E351" s="24" t="s">
        <v>171</v>
      </c>
      <c r="F351" s="22" t="s">
        <v>164</v>
      </c>
      <c r="G351" s="30" t="s">
        <v>37</v>
      </c>
      <c r="H351" s="30" t="s">
        <v>37</v>
      </c>
      <c r="I351" s="35">
        <v>5.2</v>
      </c>
      <c r="J351" s="24">
        <v>10</v>
      </c>
      <c r="K351" s="81">
        <f>I351*J351</f>
        <v>52</v>
      </c>
      <c r="L351" s="79">
        <v>1.05</v>
      </c>
      <c r="M351" s="264">
        <f>J351*I351</f>
        <v>52</v>
      </c>
      <c r="N351" s="311"/>
      <c r="O351" s="17"/>
      <c r="Q351" s="16"/>
    </row>
    <row r="352" spans="2:17" x14ac:dyDescent="0.25">
      <c r="B352" s="329"/>
      <c r="C352" s="300"/>
      <c r="D352" s="37"/>
      <c r="E352" s="38"/>
      <c r="F352" s="38"/>
      <c r="G352" s="38"/>
      <c r="H352" s="38"/>
      <c r="I352" s="38"/>
      <c r="J352" s="42" t="s">
        <v>169</v>
      </c>
      <c r="K352" s="79">
        <f>SUM(K349:K351)</f>
        <v>451.86</v>
      </c>
      <c r="L352" s="79"/>
      <c r="M352" s="265">
        <f>SUM(M349:M351)</f>
        <v>520.72800000000007</v>
      </c>
      <c r="N352" s="312"/>
      <c r="O352" s="17"/>
      <c r="Q352" s="16"/>
    </row>
    <row r="353" spans="2:17" ht="15" customHeight="1" x14ac:dyDescent="0.25">
      <c r="B353" s="329"/>
      <c r="C353" s="298" t="s">
        <v>204</v>
      </c>
      <c r="D353" s="27" t="s">
        <v>173</v>
      </c>
      <c r="E353" s="24">
        <v>140</v>
      </c>
      <c r="F353" s="22" t="s">
        <v>164</v>
      </c>
      <c r="G353" s="30">
        <v>16.28</v>
      </c>
      <c r="H353" s="35">
        <v>16</v>
      </c>
      <c r="I353" s="35">
        <f>H353*G353</f>
        <v>260.48</v>
      </c>
      <c r="J353" s="24">
        <v>1</v>
      </c>
      <c r="K353" s="81">
        <f>I353*J353</f>
        <v>260.48</v>
      </c>
      <c r="L353" s="79">
        <v>1.05</v>
      </c>
      <c r="M353" s="88">
        <f>K353*L484</f>
        <v>273.50400000000002</v>
      </c>
      <c r="N353" s="310"/>
      <c r="O353" s="17"/>
      <c r="Q353" s="16"/>
    </row>
    <row r="354" spans="2:17" x14ac:dyDescent="0.25">
      <c r="B354" s="329"/>
      <c r="C354" s="299"/>
      <c r="D354" s="27" t="s">
        <v>340</v>
      </c>
      <c r="E354" s="24" t="s">
        <v>170</v>
      </c>
      <c r="F354" s="22" t="s">
        <v>164</v>
      </c>
      <c r="G354" s="30">
        <v>0.85</v>
      </c>
      <c r="H354" s="35">
        <v>6.8</v>
      </c>
      <c r="I354" s="35">
        <f>H354*G354</f>
        <v>5.7799999999999994</v>
      </c>
      <c r="J354" s="24">
        <v>10</v>
      </c>
      <c r="K354" s="81">
        <f>G354*J354</f>
        <v>8.5</v>
      </c>
      <c r="L354" s="79">
        <v>1.05</v>
      </c>
      <c r="M354" s="264">
        <f>J354*I354</f>
        <v>57.8</v>
      </c>
      <c r="N354" s="311"/>
      <c r="O354" s="17"/>
      <c r="Q354" s="16"/>
    </row>
    <row r="355" spans="2:17" x14ac:dyDescent="0.25">
      <c r="B355" s="329"/>
      <c r="C355" s="299"/>
      <c r="D355" s="27" t="s">
        <v>172</v>
      </c>
      <c r="E355" s="24" t="s">
        <v>171</v>
      </c>
      <c r="F355" s="22" t="s">
        <v>164</v>
      </c>
      <c r="G355" s="30" t="s">
        <v>37</v>
      </c>
      <c r="H355" s="30" t="s">
        <v>37</v>
      </c>
      <c r="I355" s="35">
        <v>5.2</v>
      </c>
      <c r="J355" s="24">
        <v>10</v>
      </c>
      <c r="K355" s="81">
        <f>I355*J355</f>
        <v>52</v>
      </c>
      <c r="L355" s="79">
        <v>1.05</v>
      </c>
      <c r="M355" s="264">
        <f>J355*I355</f>
        <v>52</v>
      </c>
      <c r="N355" s="311"/>
      <c r="O355" s="17"/>
      <c r="Q355" s="16"/>
    </row>
    <row r="356" spans="2:17" x14ac:dyDescent="0.25">
      <c r="B356" s="329"/>
      <c r="C356" s="300"/>
      <c r="D356" s="37"/>
      <c r="E356" s="38"/>
      <c r="F356" s="38"/>
      <c r="G356" s="38"/>
      <c r="H356" s="38"/>
      <c r="I356" s="38"/>
      <c r="J356" s="42" t="s">
        <v>169</v>
      </c>
      <c r="K356" s="79">
        <f>SUM(K353:K355)</f>
        <v>320.98</v>
      </c>
      <c r="L356" s="79"/>
      <c r="M356" s="265">
        <f>SUM(M353:M355)</f>
        <v>383.30400000000003</v>
      </c>
      <c r="N356" s="312"/>
      <c r="O356" s="17"/>
      <c r="Q356" s="16"/>
    </row>
    <row r="357" spans="2:17" x14ac:dyDescent="0.25">
      <c r="B357" s="329"/>
      <c r="C357" s="298" t="s">
        <v>203</v>
      </c>
      <c r="D357" s="27" t="s">
        <v>173</v>
      </c>
      <c r="E357" s="24">
        <v>140</v>
      </c>
      <c r="F357" s="22" t="s">
        <v>164</v>
      </c>
      <c r="G357" s="30">
        <v>18.420000000000002</v>
      </c>
      <c r="H357" s="35">
        <v>16</v>
      </c>
      <c r="I357" s="35">
        <f>H357*G357</f>
        <v>294.72000000000003</v>
      </c>
      <c r="J357" s="24">
        <v>1</v>
      </c>
      <c r="K357" s="81">
        <f>I357*J357</f>
        <v>294.72000000000003</v>
      </c>
      <c r="L357" s="79">
        <v>1.05</v>
      </c>
      <c r="M357" s="88">
        <f>K357*L488</f>
        <v>309.45600000000002</v>
      </c>
      <c r="N357" s="310"/>
      <c r="O357" s="17"/>
      <c r="Q357" s="16"/>
    </row>
    <row r="358" spans="2:17" x14ac:dyDescent="0.25">
      <c r="B358" s="329"/>
      <c r="C358" s="299"/>
      <c r="D358" s="27" t="s">
        <v>340</v>
      </c>
      <c r="E358" s="24" t="s">
        <v>170</v>
      </c>
      <c r="F358" s="22" t="s">
        <v>164</v>
      </c>
      <c r="G358" s="30">
        <v>0.85</v>
      </c>
      <c r="H358" s="35">
        <v>6.8</v>
      </c>
      <c r="I358" s="35">
        <f>H358*G358</f>
        <v>5.7799999999999994</v>
      </c>
      <c r="J358" s="24">
        <v>10</v>
      </c>
      <c r="K358" s="81">
        <f>G358*J358</f>
        <v>8.5</v>
      </c>
      <c r="L358" s="79">
        <v>1.05</v>
      </c>
      <c r="M358" s="264">
        <f>J358*I358</f>
        <v>57.8</v>
      </c>
      <c r="N358" s="311"/>
      <c r="O358" s="17"/>
      <c r="Q358" s="16"/>
    </row>
    <row r="359" spans="2:17" x14ac:dyDescent="0.25">
      <c r="B359" s="329"/>
      <c r="C359" s="299"/>
      <c r="D359" s="27" t="s">
        <v>172</v>
      </c>
      <c r="E359" s="24" t="s">
        <v>171</v>
      </c>
      <c r="F359" s="22" t="s">
        <v>164</v>
      </c>
      <c r="G359" s="30" t="s">
        <v>37</v>
      </c>
      <c r="H359" s="30" t="s">
        <v>37</v>
      </c>
      <c r="I359" s="35">
        <v>5.2</v>
      </c>
      <c r="J359" s="24">
        <v>10</v>
      </c>
      <c r="K359" s="81">
        <f>I359*J359</f>
        <v>52</v>
      </c>
      <c r="L359" s="79">
        <v>1.05</v>
      </c>
      <c r="M359" s="264">
        <f>J359*I359</f>
        <v>52</v>
      </c>
      <c r="N359" s="311"/>
      <c r="O359" s="17"/>
      <c r="Q359" s="16"/>
    </row>
    <row r="360" spans="2:17" x14ac:dyDescent="0.25">
      <c r="B360" s="329"/>
      <c r="C360" s="300"/>
      <c r="D360" s="37"/>
      <c r="E360" s="38"/>
      <c r="F360" s="38"/>
      <c r="G360" s="38"/>
      <c r="H360" s="38"/>
      <c r="I360" s="38"/>
      <c r="J360" s="42" t="s">
        <v>169</v>
      </c>
      <c r="K360" s="79">
        <f>SUM(K357:K359)</f>
        <v>355.22</v>
      </c>
      <c r="L360" s="79"/>
      <c r="M360" s="265">
        <f>SUM(M357:M359)</f>
        <v>419.25600000000003</v>
      </c>
      <c r="N360" s="312"/>
      <c r="O360" s="17"/>
      <c r="Q360" s="16"/>
    </row>
    <row r="361" spans="2:17" x14ac:dyDescent="0.25">
      <c r="B361" s="329"/>
      <c r="C361" s="298" t="s">
        <v>202</v>
      </c>
      <c r="D361" s="27" t="s">
        <v>173</v>
      </c>
      <c r="E361" s="24">
        <v>140</v>
      </c>
      <c r="F361" s="22" t="s">
        <v>164</v>
      </c>
      <c r="G361" s="30">
        <v>18.420000000000002</v>
      </c>
      <c r="H361" s="35">
        <v>16</v>
      </c>
      <c r="I361" s="35">
        <f>H361*G361</f>
        <v>294.72000000000003</v>
      </c>
      <c r="J361" s="24">
        <v>1</v>
      </c>
      <c r="K361" s="81">
        <f>I361*J361</f>
        <v>294.72000000000003</v>
      </c>
      <c r="L361" s="79">
        <v>1.05</v>
      </c>
      <c r="M361" s="88">
        <f>K361*L476</f>
        <v>309.45600000000002</v>
      </c>
      <c r="N361" s="310"/>
      <c r="O361" s="17"/>
      <c r="Q361" s="16"/>
    </row>
    <row r="362" spans="2:17" x14ac:dyDescent="0.25">
      <c r="B362" s="329"/>
      <c r="C362" s="299"/>
      <c r="D362" s="27" t="s">
        <v>340</v>
      </c>
      <c r="E362" s="24" t="s">
        <v>170</v>
      </c>
      <c r="F362" s="22" t="s">
        <v>164</v>
      </c>
      <c r="G362" s="30">
        <v>0.85</v>
      </c>
      <c r="H362" s="35">
        <v>6.8</v>
      </c>
      <c r="I362" s="35">
        <f>H362*G362</f>
        <v>5.7799999999999994</v>
      </c>
      <c r="J362" s="24">
        <v>10</v>
      </c>
      <c r="K362" s="81">
        <f>G362*J362</f>
        <v>8.5</v>
      </c>
      <c r="L362" s="79">
        <v>1.05</v>
      </c>
      <c r="M362" s="264">
        <f>J362*I362</f>
        <v>57.8</v>
      </c>
      <c r="N362" s="311"/>
      <c r="O362" s="17"/>
      <c r="Q362" s="16"/>
    </row>
    <row r="363" spans="2:17" x14ac:dyDescent="0.25">
      <c r="B363" s="329"/>
      <c r="C363" s="299"/>
      <c r="D363" s="27" t="s">
        <v>172</v>
      </c>
      <c r="E363" s="24" t="s">
        <v>171</v>
      </c>
      <c r="F363" s="22" t="s">
        <v>164</v>
      </c>
      <c r="G363" s="30" t="s">
        <v>37</v>
      </c>
      <c r="H363" s="30" t="s">
        <v>37</v>
      </c>
      <c r="I363" s="35">
        <v>5.2</v>
      </c>
      <c r="J363" s="24">
        <v>10</v>
      </c>
      <c r="K363" s="81">
        <f>I363*J363</f>
        <v>52</v>
      </c>
      <c r="L363" s="79">
        <v>1.05</v>
      </c>
      <c r="M363" s="264">
        <f>J363*I363</f>
        <v>52</v>
      </c>
      <c r="N363" s="311"/>
      <c r="O363" s="17"/>
      <c r="Q363" s="16"/>
    </row>
    <row r="364" spans="2:17" x14ac:dyDescent="0.25">
      <c r="B364" s="329"/>
      <c r="C364" s="300"/>
      <c r="D364" s="37"/>
      <c r="E364" s="38"/>
      <c r="F364" s="38"/>
      <c r="G364" s="38"/>
      <c r="H364" s="38"/>
      <c r="I364" s="38"/>
      <c r="J364" s="42" t="s">
        <v>169</v>
      </c>
      <c r="K364" s="79">
        <f>SUM(K361:K363)</f>
        <v>355.22</v>
      </c>
      <c r="L364" s="79"/>
      <c r="M364" s="265">
        <f>SUM(M361:M363)</f>
        <v>419.25600000000003</v>
      </c>
      <c r="N364" s="312"/>
      <c r="O364" s="17"/>
      <c r="Q364" s="16"/>
    </row>
    <row r="365" spans="2:17" x14ac:dyDescent="0.25">
      <c r="B365" s="329"/>
      <c r="C365" s="298" t="s">
        <v>201</v>
      </c>
      <c r="D365" s="27" t="s">
        <v>173</v>
      </c>
      <c r="E365" s="24">
        <v>140</v>
      </c>
      <c r="F365" s="22" t="s">
        <v>164</v>
      </c>
      <c r="G365" s="30">
        <v>24.46</v>
      </c>
      <c r="H365" s="35">
        <v>16</v>
      </c>
      <c r="I365" s="35">
        <f>H365*G365</f>
        <v>391.36</v>
      </c>
      <c r="J365" s="24">
        <v>1</v>
      </c>
      <c r="K365" s="81">
        <f>I365*J365</f>
        <v>391.36</v>
      </c>
      <c r="L365" s="79">
        <v>1.05</v>
      </c>
      <c r="M365" s="88">
        <f>K365*L480</f>
        <v>410.92800000000005</v>
      </c>
      <c r="N365" s="310"/>
      <c r="O365" s="17"/>
      <c r="Q365" s="16"/>
    </row>
    <row r="366" spans="2:17" x14ac:dyDescent="0.25">
      <c r="B366" s="329"/>
      <c r="C366" s="299"/>
      <c r="D366" s="27" t="s">
        <v>340</v>
      </c>
      <c r="E366" s="24" t="s">
        <v>170</v>
      </c>
      <c r="F366" s="22" t="s">
        <v>164</v>
      </c>
      <c r="G366" s="30">
        <v>0.85</v>
      </c>
      <c r="H366" s="35">
        <v>6.8</v>
      </c>
      <c r="I366" s="35">
        <f>H366*G366</f>
        <v>5.7799999999999994</v>
      </c>
      <c r="J366" s="24">
        <v>10</v>
      </c>
      <c r="K366" s="81">
        <f>G366*J366</f>
        <v>8.5</v>
      </c>
      <c r="L366" s="79">
        <v>1.05</v>
      </c>
      <c r="M366" s="264">
        <f>J366*I366</f>
        <v>57.8</v>
      </c>
      <c r="N366" s="311"/>
      <c r="O366" s="17"/>
      <c r="Q366" s="16"/>
    </row>
    <row r="367" spans="2:17" x14ac:dyDescent="0.25">
      <c r="B367" s="329"/>
      <c r="C367" s="299"/>
      <c r="D367" s="27" t="s">
        <v>172</v>
      </c>
      <c r="E367" s="24" t="s">
        <v>171</v>
      </c>
      <c r="F367" s="22" t="s">
        <v>164</v>
      </c>
      <c r="G367" s="30" t="s">
        <v>37</v>
      </c>
      <c r="H367" s="30" t="s">
        <v>37</v>
      </c>
      <c r="I367" s="35">
        <v>5.2</v>
      </c>
      <c r="J367" s="24">
        <v>10</v>
      </c>
      <c r="K367" s="81">
        <f>I367*J367</f>
        <v>52</v>
      </c>
      <c r="L367" s="79">
        <v>1.05</v>
      </c>
      <c r="M367" s="264">
        <f>J367*I367</f>
        <v>52</v>
      </c>
      <c r="N367" s="311"/>
      <c r="O367" s="17"/>
      <c r="Q367" s="16"/>
    </row>
    <row r="368" spans="2:17" x14ac:dyDescent="0.25">
      <c r="B368" s="329"/>
      <c r="C368" s="300"/>
      <c r="D368" s="37"/>
      <c r="E368" s="38"/>
      <c r="F368" s="38"/>
      <c r="G368" s="38"/>
      <c r="H368" s="38"/>
      <c r="I368" s="38"/>
      <c r="J368" s="42" t="s">
        <v>169</v>
      </c>
      <c r="K368" s="79">
        <f>SUM(K365:K367)</f>
        <v>451.86</v>
      </c>
      <c r="L368" s="79"/>
      <c r="M368" s="265">
        <f>SUM(M365:M367)</f>
        <v>520.72800000000007</v>
      </c>
      <c r="N368" s="312"/>
      <c r="O368" s="17"/>
      <c r="Q368" s="16"/>
    </row>
    <row r="369" spans="2:17" ht="15" customHeight="1" x14ac:dyDescent="0.25">
      <c r="B369" s="329"/>
      <c r="C369" s="298" t="s">
        <v>200</v>
      </c>
      <c r="D369" s="27" t="s">
        <v>173</v>
      </c>
      <c r="E369" s="24">
        <v>140</v>
      </c>
      <c r="F369" s="22" t="s">
        <v>164</v>
      </c>
      <c r="G369" s="30">
        <v>20.6</v>
      </c>
      <c r="H369" s="35">
        <v>16</v>
      </c>
      <c r="I369" s="35">
        <f>H369*G369</f>
        <v>329.6</v>
      </c>
      <c r="J369" s="24">
        <v>1</v>
      </c>
      <c r="K369" s="81">
        <f>I369*J369</f>
        <v>329.6</v>
      </c>
      <c r="L369" s="79">
        <v>1.05</v>
      </c>
      <c r="M369" s="88">
        <f>K369*L484</f>
        <v>346.08000000000004</v>
      </c>
      <c r="N369" s="310"/>
      <c r="O369" s="17"/>
      <c r="Q369" s="16"/>
    </row>
    <row r="370" spans="2:17" x14ac:dyDescent="0.25">
      <c r="B370" s="329"/>
      <c r="C370" s="299"/>
      <c r="D370" s="27" t="s">
        <v>340</v>
      </c>
      <c r="E370" s="24" t="s">
        <v>170</v>
      </c>
      <c r="F370" s="22" t="s">
        <v>164</v>
      </c>
      <c r="G370" s="30">
        <v>0.85</v>
      </c>
      <c r="H370" s="35">
        <v>6.8</v>
      </c>
      <c r="I370" s="35">
        <f>H370*G370</f>
        <v>5.7799999999999994</v>
      </c>
      <c r="J370" s="24">
        <v>10</v>
      </c>
      <c r="K370" s="81">
        <f>G370*J370</f>
        <v>8.5</v>
      </c>
      <c r="L370" s="79">
        <v>1.05</v>
      </c>
      <c r="M370" s="264">
        <f>J370*I370</f>
        <v>57.8</v>
      </c>
      <c r="N370" s="311"/>
      <c r="O370" s="17"/>
      <c r="Q370" s="16"/>
    </row>
    <row r="371" spans="2:17" x14ac:dyDescent="0.25">
      <c r="B371" s="329"/>
      <c r="C371" s="299"/>
      <c r="D371" s="27" t="s">
        <v>172</v>
      </c>
      <c r="E371" s="24" t="s">
        <v>171</v>
      </c>
      <c r="F371" s="22" t="s">
        <v>164</v>
      </c>
      <c r="G371" s="30" t="s">
        <v>37</v>
      </c>
      <c r="H371" s="30" t="s">
        <v>37</v>
      </c>
      <c r="I371" s="35">
        <v>5.2</v>
      </c>
      <c r="J371" s="24">
        <v>10</v>
      </c>
      <c r="K371" s="81">
        <f>I371*J371</f>
        <v>52</v>
      </c>
      <c r="L371" s="79">
        <v>1.05</v>
      </c>
      <c r="M371" s="264">
        <f>J371*I371</f>
        <v>52</v>
      </c>
      <c r="N371" s="311"/>
      <c r="O371" s="17"/>
      <c r="Q371" s="16"/>
    </row>
    <row r="372" spans="2:17" x14ac:dyDescent="0.25">
      <c r="B372" s="329"/>
      <c r="C372" s="300"/>
      <c r="D372" s="37"/>
      <c r="E372" s="38"/>
      <c r="F372" s="38"/>
      <c r="G372" s="38"/>
      <c r="H372" s="38"/>
      <c r="I372" s="38"/>
      <c r="J372" s="42" t="s">
        <v>169</v>
      </c>
      <c r="K372" s="79">
        <f>SUM(K369:K371)</f>
        <v>390.1</v>
      </c>
      <c r="L372" s="79"/>
      <c r="M372" s="265">
        <f>SUM(M369:M371)</f>
        <v>455.88000000000005</v>
      </c>
      <c r="N372" s="312"/>
      <c r="O372" s="17"/>
      <c r="Q372" s="16"/>
    </row>
    <row r="373" spans="2:17" x14ac:dyDescent="0.25">
      <c r="B373" s="329"/>
      <c r="C373" s="298" t="s">
        <v>199</v>
      </c>
      <c r="D373" s="27" t="s">
        <v>173</v>
      </c>
      <c r="E373" s="24">
        <v>140</v>
      </c>
      <c r="F373" s="22" t="s">
        <v>164</v>
      </c>
      <c r="G373" s="30">
        <v>20.6</v>
      </c>
      <c r="H373" s="35">
        <v>16</v>
      </c>
      <c r="I373" s="35">
        <f>H373*G373</f>
        <v>329.6</v>
      </c>
      <c r="J373" s="24">
        <v>1</v>
      </c>
      <c r="K373" s="81">
        <f>I373*J373</f>
        <v>329.6</v>
      </c>
      <c r="L373" s="79">
        <v>1.05</v>
      </c>
      <c r="M373" s="88">
        <f>K373*L488</f>
        <v>346.08000000000004</v>
      </c>
      <c r="N373" s="310"/>
      <c r="O373" s="17"/>
      <c r="Q373" s="16"/>
    </row>
    <row r="374" spans="2:17" x14ac:dyDescent="0.25">
      <c r="B374" s="329"/>
      <c r="C374" s="299"/>
      <c r="D374" s="27" t="s">
        <v>340</v>
      </c>
      <c r="E374" s="24" t="s">
        <v>170</v>
      </c>
      <c r="F374" s="22" t="s">
        <v>164</v>
      </c>
      <c r="G374" s="30">
        <v>0.85</v>
      </c>
      <c r="H374" s="35">
        <v>6.8</v>
      </c>
      <c r="I374" s="35">
        <f>H374*G374</f>
        <v>5.7799999999999994</v>
      </c>
      <c r="J374" s="24">
        <v>12</v>
      </c>
      <c r="K374" s="81">
        <f>G374*J374</f>
        <v>10.199999999999999</v>
      </c>
      <c r="L374" s="79">
        <v>1.05</v>
      </c>
      <c r="M374" s="264">
        <f>J374*I374</f>
        <v>69.359999999999985</v>
      </c>
      <c r="N374" s="311"/>
      <c r="O374" s="17"/>
      <c r="Q374" s="16"/>
    </row>
    <row r="375" spans="2:17" x14ac:dyDescent="0.25">
      <c r="B375" s="329"/>
      <c r="C375" s="299"/>
      <c r="D375" s="27" t="s">
        <v>172</v>
      </c>
      <c r="E375" s="24" t="s">
        <v>171</v>
      </c>
      <c r="F375" s="22" t="s">
        <v>164</v>
      </c>
      <c r="G375" s="30" t="s">
        <v>37</v>
      </c>
      <c r="H375" s="30" t="s">
        <v>37</v>
      </c>
      <c r="I375" s="35">
        <v>5.2</v>
      </c>
      <c r="J375" s="24">
        <v>12</v>
      </c>
      <c r="K375" s="81">
        <f>I375*J375</f>
        <v>62.400000000000006</v>
      </c>
      <c r="L375" s="79">
        <v>1.05</v>
      </c>
      <c r="M375" s="264">
        <f>J375*I375</f>
        <v>62.400000000000006</v>
      </c>
      <c r="N375" s="311"/>
      <c r="O375" s="17"/>
      <c r="Q375" s="16"/>
    </row>
    <row r="376" spans="2:17" x14ac:dyDescent="0.25">
      <c r="B376" s="329"/>
      <c r="C376" s="300"/>
      <c r="D376" s="37"/>
      <c r="E376" s="38"/>
      <c r="F376" s="38"/>
      <c r="G376" s="38"/>
      <c r="H376" s="38"/>
      <c r="I376" s="38"/>
      <c r="J376" s="42" t="s">
        <v>169</v>
      </c>
      <c r="K376" s="79">
        <f>SUM(K373:K375)</f>
        <v>402.20000000000005</v>
      </c>
      <c r="L376" s="79"/>
      <c r="M376" s="265">
        <f>SUM(M373:M375)</f>
        <v>477.84000000000003</v>
      </c>
      <c r="N376" s="312"/>
      <c r="O376" s="17"/>
      <c r="Q376" s="16"/>
    </row>
    <row r="377" spans="2:17" ht="15" customHeight="1" x14ac:dyDescent="0.25">
      <c r="B377" s="329"/>
      <c r="C377" s="298" t="s">
        <v>198</v>
      </c>
      <c r="D377" s="27" t="s">
        <v>173</v>
      </c>
      <c r="E377" s="24">
        <v>140</v>
      </c>
      <c r="F377" s="22" t="s">
        <v>164</v>
      </c>
      <c r="G377" s="30">
        <v>18.420000000000002</v>
      </c>
      <c r="H377" s="35">
        <v>16</v>
      </c>
      <c r="I377" s="35">
        <f>H377*G377</f>
        <v>294.72000000000003</v>
      </c>
      <c r="J377" s="24">
        <v>1</v>
      </c>
      <c r="K377" s="81">
        <f>I377*J377</f>
        <v>294.72000000000003</v>
      </c>
      <c r="L377" s="79">
        <v>1.05</v>
      </c>
      <c r="M377" s="88">
        <f>K377*L476</f>
        <v>309.45600000000002</v>
      </c>
      <c r="N377" s="310"/>
      <c r="O377" s="17"/>
      <c r="Q377" s="16"/>
    </row>
    <row r="378" spans="2:17" x14ac:dyDescent="0.25">
      <c r="B378" s="329"/>
      <c r="C378" s="299"/>
      <c r="D378" s="27" t="s">
        <v>340</v>
      </c>
      <c r="E378" s="24" t="s">
        <v>170</v>
      </c>
      <c r="F378" s="22" t="s">
        <v>164</v>
      </c>
      <c r="G378" s="30">
        <v>0.85</v>
      </c>
      <c r="H378" s="35">
        <v>6.8</v>
      </c>
      <c r="I378" s="35">
        <f>H378*G378</f>
        <v>5.7799999999999994</v>
      </c>
      <c r="J378" s="24">
        <v>10</v>
      </c>
      <c r="K378" s="81">
        <f>G378*J378</f>
        <v>8.5</v>
      </c>
      <c r="L378" s="79">
        <v>1.05</v>
      </c>
      <c r="M378" s="264">
        <f>J378*I378</f>
        <v>57.8</v>
      </c>
      <c r="N378" s="311"/>
      <c r="O378" s="17"/>
      <c r="Q378" s="16"/>
    </row>
    <row r="379" spans="2:17" x14ac:dyDescent="0.25">
      <c r="B379" s="329"/>
      <c r="C379" s="299"/>
      <c r="D379" s="27" t="s">
        <v>172</v>
      </c>
      <c r="E379" s="24" t="s">
        <v>171</v>
      </c>
      <c r="F379" s="22" t="s">
        <v>164</v>
      </c>
      <c r="G379" s="30" t="s">
        <v>37</v>
      </c>
      <c r="H379" s="30" t="s">
        <v>37</v>
      </c>
      <c r="I379" s="35">
        <v>5.2</v>
      </c>
      <c r="J379" s="24">
        <v>10</v>
      </c>
      <c r="K379" s="81">
        <f>I379*J379</f>
        <v>52</v>
      </c>
      <c r="L379" s="79">
        <v>1.05</v>
      </c>
      <c r="M379" s="264">
        <f>J379*I379</f>
        <v>52</v>
      </c>
      <c r="N379" s="311"/>
      <c r="O379" s="17"/>
      <c r="Q379" s="16"/>
    </row>
    <row r="380" spans="2:17" x14ac:dyDescent="0.25">
      <c r="B380" s="329"/>
      <c r="C380" s="300"/>
      <c r="D380" s="37"/>
      <c r="E380" s="38"/>
      <c r="F380" s="38"/>
      <c r="G380" s="38"/>
      <c r="H380" s="38"/>
      <c r="I380" s="38"/>
      <c r="J380" s="42" t="s">
        <v>169</v>
      </c>
      <c r="K380" s="79">
        <f>SUM(K377:K379)</f>
        <v>355.22</v>
      </c>
      <c r="L380" s="79"/>
      <c r="M380" s="265">
        <f>SUM(M377:M379)</f>
        <v>419.25600000000003</v>
      </c>
      <c r="N380" s="312"/>
      <c r="O380" s="17"/>
      <c r="Q380" s="16"/>
    </row>
    <row r="381" spans="2:17" x14ac:dyDescent="0.25">
      <c r="B381" s="329"/>
      <c r="C381" s="298" t="s">
        <v>197</v>
      </c>
      <c r="D381" s="27" t="s">
        <v>173</v>
      </c>
      <c r="E381" s="24">
        <v>140</v>
      </c>
      <c r="F381" s="22" t="s">
        <v>164</v>
      </c>
      <c r="G381" s="30">
        <v>20.6</v>
      </c>
      <c r="H381" s="35">
        <v>16</v>
      </c>
      <c r="I381" s="35">
        <f>H381*G381</f>
        <v>329.6</v>
      </c>
      <c r="J381" s="24">
        <v>1</v>
      </c>
      <c r="K381" s="81">
        <f>I381*J381</f>
        <v>329.6</v>
      </c>
      <c r="L381" s="79">
        <v>1.05</v>
      </c>
      <c r="M381" s="88">
        <f>K381*L480</f>
        <v>346.08000000000004</v>
      </c>
      <c r="N381" s="310"/>
      <c r="O381" s="17"/>
      <c r="Q381" s="16"/>
    </row>
    <row r="382" spans="2:17" x14ac:dyDescent="0.25">
      <c r="B382" s="329"/>
      <c r="C382" s="299"/>
      <c r="D382" s="27" t="s">
        <v>340</v>
      </c>
      <c r="E382" s="24" t="s">
        <v>170</v>
      </c>
      <c r="F382" s="22" t="s">
        <v>164</v>
      </c>
      <c r="G382" s="30">
        <v>0.85</v>
      </c>
      <c r="H382" s="35">
        <v>6.8</v>
      </c>
      <c r="I382" s="35">
        <f>H382*G382</f>
        <v>5.7799999999999994</v>
      </c>
      <c r="J382" s="24">
        <v>10</v>
      </c>
      <c r="K382" s="81">
        <f>G382*J382</f>
        <v>8.5</v>
      </c>
      <c r="L382" s="79">
        <v>1.05</v>
      </c>
      <c r="M382" s="264">
        <f>J382*I382</f>
        <v>57.8</v>
      </c>
      <c r="N382" s="311"/>
      <c r="O382" s="17"/>
      <c r="Q382" s="16"/>
    </row>
    <row r="383" spans="2:17" x14ac:dyDescent="0.25">
      <c r="B383" s="329"/>
      <c r="C383" s="299"/>
      <c r="D383" s="27" t="s">
        <v>172</v>
      </c>
      <c r="E383" s="24" t="s">
        <v>171</v>
      </c>
      <c r="F383" s="22" t="s">
        <v>164</v>
      </c>
      <c r="G383" s="30" t="s">
        <v>37</v>
      </c>
      <c r="H383" s="30" t="s">
        <v>37</v>
      </c>
      <c r="I383" s="35">
        <v>5.2</v>
      </c>
      <c r="J383" s="24">
        <v>10</v>
      </c>
      <c r="K383" s="81">
        <f>I383*J383</f>
        <v>52</v>
      </c>
      <c r="L383" s="79">
        <v>1.05</v>
      </c>
      <c r="M383" s="264">
        <f>J383*I383</f>
        <v>52</v>
      </c>
      <c r="N383" s="311"/>
      <c r="O383" s="17"/>
      <c r="Q383" s="16"/>
    </row>
    <row r="384" spans="2:17" x14ac:dyDescent="0.25">
      <c r="B384" s="330"/>
      <c r="C384" s="300"/>
      <c r="D384" s="37"/>
      <c r="E384" s="38"/>
      <c r="F384" s="38"/>
      <c r="G384" s="38"/>
      <c r="H384" s="38"/>
      <c r="I384" s="38"/>
      <c r="J384" s="42" t="s">
        <v>169</v>
      </c>
      <c r="K384" s="79">
        <f>SUM(K381:K383)</f>
        <v>390.1</v>
      </c>
      <c r="L384" s="79"/>
      <c r="M384" s="265">
        <f>SUM(M381:M383)</f>
        <v>455.88000000000005</v>
      </c>
      <c r="N384" s="312"/>
      <c r="O384" s="17"/>
      <c r="Q384" s="16"/>
    </row>
    <row r="385" spans="2:17" x14ac:dyDescent="0.25">
      <c r="B385" s="283" t="s">
        <v>161</v>
      </c>
      <c r="C385" s="298" t="s">
        <v>196</v>
      </c>
      <c r="D385" s="27" t="s">
        <v>173</v>
      </c>
      <c r="E385" s="24">
        <v>140</v>
      </c>
      <c r="F385" s="22" t="s">
        <v>164</v>
      </c>
      <c r="G385" s="30">
        <v>39.880000000000003</v>
      </c>
      <c r="H385" s="35">
        <v>16</v>
      </c>
      <c r="I385" s="35">
        <f>H385*G385</f>
        <v>638.08000000000004</v>
      </c>
      <c r="J385" s="24">
        <v>1</v>
      </c>
      <c r="K385" s="81">
        <f>I385*J385</f>
        <v>638.08000000000004</v>
      </c>
      <c r="L385" s="79">
        <v>1.05</v>
      </c>
      <c r="M385" s="88">
        <f>K385*L484</f>
        <v>669.98400000000004</v>
      </c>
      <c r="N385" s="310"/>
      <c r="O385" s="17"/>
      <c r="Q385" s="16"/>
    </row>
    <row r="386" spans="2:17" x14ac:dyDescent="0.25">
      <c r="B386" s="284"/>
      <c r="C386" s="299"/>
      <c r="D386" s="27" t="s">
        <v>340</v>
      </c>
      <c r="E386" s="24" t="s">
        <v>170</v>
      </c>
      <c r="F386" s="22" t="s">
        <v>164</v>
      </c>
      <c r="G386" s="30">
        <v>0.85</v>
      </c>
      <c r="H386" s="35">
        <v>6.8</v>
      </c>
      <c r="I386" s="35">
        <f>H386*G386</f>
        <v>5.7799999999999994</v>
      </c>
      <c r="J386" s="24">
        <v>18</v>
      </c>
      <c r="K386" s="81">
        <f>G386*J386</f>
        <v>15.299999999999999</v>
      </c>
      <c r="L386" s="79">
        <v>1.05</v>
      </c>
      <c r="M386" s="264">
        <f>J386*I386</f>
        <v>104.03999999999999</v>
      </c>
      <c r="N386" s="311"/>
      <c r="O386" s="17"/>
      <c r="Q386" s="16"/>
    </row>
    <row r="387" spans="2:17" x14ac:dyDescent="0.25">
      <c r="B387" s="284"/>
      <c r="C387" s="299"/>
      <c r="D387" s="27" t="s">
        <v>172</v>
      </c>
      <c r="E387" s="24" t="s">
        <v>171</v>
      </c>
      <c r="F387" s="22" t="s">
        <v>164</v>
      </c>
      <c r="G387" s="30" t="s">
        <v>37</v>
      </c>
      <c r="H387" s="30" t="s">
        <v>37</v>
      </c>
      <c r="I387" s="35">
        <v>5.2</v>
      </c>
      <c r="J387" s="24">
        <v>18</v>
      </c>
      <c r="K387" s="81">
        <f>I387*J387</f>
        <v>93.600000000000009</v>
      </c>
      <c r="L387" s="79">
        <v>1.05</v>
      </c>
      <c r="M387" s="264">
        <f>J387*I387</f>
        <v>93.600000000000009</v>
      </c>
      <c r="N387" s="311"/>
      <c r="O387" s="17"/>
      <c r="Q387" s="16"/>
    </row>
    <row r="388" spans="2:17" x14ac:dyDescent="0.25">
      <c r="B388" s="284"/>
      <c r="C388" s="300"/>
      <c r="D388" s="37"/>
      <c r="E388" s="38"/>
      <c r="F388" s="38"/>
      <c r="G388" s="38"/>
      <c r="H388" s="38"/>
      <c r="I388" s="38"/>
      <c r="J388" s="42" t="s">
        <v>169</v>
      </c>
      <c r="K388" s="79">
        <f>SUM(K385:K387)</f>
        <v>746.98</v>
      </c>
      <c r="L388" s="79"/>
      <c r="M388" s="265">
        <f>SUM(M385:M387)</f>
        <v>867.62400000000002</v>
      </c>
      <c r="N388" s="312"/>
      <c r="O388" s="17"/>
      <c r="Q388" s="16"/>
    </row>
    <row r="389" spans="2:17" x14ac:dyDescent="0.25">
      <c r="B389" s="284"/>
      <c r="C389" s="298" t="s">
        <v>195</v>
      </c>
      <c r="D389" s="27" t="s">
        <v>173</v>
      </c>
      <c r="E389" s="24">
        <v>140</v>
      </c>
      <c r="F389" s="22" t="s">
        <v>164</v>
      </c>
      <c r="G389" s="30">
        <v>39.880000000000003</v>
      </c>
      <c r="H389" s="35">
        <v>16</v>
      </c>
      <c r="I389" s="35">
        <f>H389*G389</f>
        <v>638.08000000000004</v>
      </c>
      <c r="J389" s="24">
        <v>1</v>
      </c>
      <c r="K389" s="81">
        <f>I389*J389</f>
        <v>638.08000000000004</v>
      </c>
      <c r="L389" s="79">
        <v>1.05</v>
      </c>
      <c r="M389" s="88">
        <f>K389*L488</f>
        <v>669.98400000000004</v>
      </c>
      <c r="N389" s="310"/>
      <c r="O389" s="17"/>
      <c r="Q389" s="16"/>
    </row>
    <row r="390" spans="2:17" x14ac:dyDescent="0.25">
      <c r="B390" s="284"/>
      <c r="C390" s="299"/>
      <c r="D390" s="27" t="s">
        <v>340</v>
      </c>
      <c r="E390" s="24" t="s">
        <v>170</v>
      </c>
      <c r="F390" s="22" t="s">
        <v>164</v>
      </c>
      <c r="G390" s="30">
        <v>0.85</v>
      </c>
      <c r="H390" s="35">
        <v>6.8</v>
      </c>
      <c r="I390" s="35">
        <f>H390*G390</f>
        <v>5.7799999999999994</v>
      </c>
      <c r="J390" s="24">
        <v>18</v>
      </c>
      <c r="K390" s="81">
        <f>G390*J390</f>
        <v>15.299999999999999</v>
      </c>
      <c r="L390" s="79">
        <v>1.05</v>
      </c>
      <c r="M390" s="264">
        <f>I390*J390</f>
        <v>104.03999999999999</v>
      </c>
      <c r="N390" s="311"/>
      <c r="O390" s="17"/>
      <c r="Q390" s="16"/>
    </row>
    <row r="391" spans="2:17" x14ac:dyDescent="0.25">
      <c r="B391" s="284"/>
      <c r="C391" s="299"/>
      <c r="D391" s="27" t="s">
        <v>172</v>
      </c>
      <c r="E391" s="24" t="s">
        <v>171</v>
      </c>
      <c r="F391" s="22" t="s">
        <v>164</v>
      </c>
      <c r="G391" s="30" t="s">
        <v>37</v>
      </c>
      <c r="H391" s="30" t="s">
        <v>37</v>
      </c>
      <c r="I391" s="35">
        <v>5.2</v>
      </c>
      <c r="J391" s="24">
        <v>18</v>
      </c>
      <c r="K391" s="81">
        <f>I391*J391</f>
        <v>93.600000000000009</v>
      </c>
      <c r="L391" s="79">
        <v>1.05</v>
      </c>
      <c r="M391" s="264">
        <f>J391*I391</f>
        <v>93.600000000000009</v>
      </c>
      <c r="N391" s="311"/>
      <c r="O391" s="17"/>
      <c r="Q391" s="16"/>
    </row>
    <row r="392" spans="2:17" x14ac:dyDescent="0.25">
      <c r="B392" s="284"/>
      <c r="C392" s="300"/>
      <c r="D392" s="37"/>
      <c r="E392" s="38"/>
      <c r="F392" s="38"/>
      <c r="G392" s="38"/>
      <c r="H392" s="38"/>
      <c r="I392" s="38"/>
      <c r="J392" s="42" t="s">
        <v>169</v>
      </c>
      <c r="K392" s="79">
        <f>SUM(K389:K391)</f>
        <v>746.98</v>
      </c>
      <c r="L392" s="79"/>
      <c r="M392" s="265">
        <f>SUM(M389:M391)</f>
        <v>867.62400000000002</v>
      </c>
      <c r="N392" s="312"/>
      <c r="O392" s="17"/>
      <c r="Q392" s="16"/>
    </row>
    <row r="393" spans="2:17" ht="15" customHeight="1" x14ac:dyDescent="0.25">
      <c r="B393" s="284"/>
      <c r="C393" s="298" t="s">
        <v>194</v>
      </c>
      <c r="D393" s="27" t="s">
        <v>173</v>
      </c>
      <c r="E393" s="24">
        <v>140</v>
      </c>
      <c r="F393" s="22" t="s">
        <v>164</v>
      </c>
      <c r="G393" s="30">
        <v>25.62</v>
      </c>
      <c r="H393" s="35">
        <v>16</v>
      </c>
      <c r="I393" s="35">
        <f>H393*G393</f>
        <v>409.92</v>
      </c>
      <c r="J393" s="24">
        <v>1</v>
      </c>
      <c r="K393" s="81">
        <f>I393*J393</f>
        <v>409.92</v>
      </c>
      <c r="L393" s="79">
        <v>1.05</v>
      </c>
      <c r="M393" s="88">
        <f>K393*L476</f>
        <v>430.41600000000005</v>
      </c>
      <c r="N393" s="310"/>
      <c r="O393" s="17"/>
      <c r="Q393" s="16"/>
    </row>
    <row r="394" spans="2:17" x14ac:dyDescent="0.25">
      <c r="B394" s="284"/>
      <c r="C394" s="299"/>
      <c r="D394" s="27" t="s">
        <v>340</v>
      </c>
      <c r="E394" s="24" t="s">
        <v>170</v>
      </c>
      <c r="F394" s="22" t="s">
        <v>164</v>
      </c>
      <c r="G394" s="30">
        <v>0.85</v>
      </c>
      <c r="H394" s="35">
        <v>6.8</v>
      </c>
      <c r="I394" s="35">
        <f>H394*G394</f>
        <v>5.7799999999999994</v>
      </c>
      <c r="J394" s="24">
        <v>18</v>
      </c>
      <c r="K394" s="81">
        <f>G394*J394</f>
        <v>15.299999999999999</v>
      </c>
      <c r="L394" s="79">
        <v>1.05</v>
      </c>
      <c r="M394" s="264">
        <f>K394*L476</f>
        <v>16.065000000000001</v>
      </c>
      <c r="N394" s="311"/>
      <c r="O394" s="17"/>
      <c r="Q394" s="16"/>
    </row>
    <row r="395" spans="2:17" x14ac:dyDescent="0.25">
      <c r="B395" s="284"/>
      <c r="C395" s="299"/>
      <c r="D395" s="27" t="s">
        <v>172</v>
      </c>
      <c r="E395" s="24" t="s">
        <v>171</v>
      </c>
      <c r="F395" s="22" t="s">
        <v>164</v>
      </c>
      <c r="G395" s="30" t="s">
        <v>37</v>
      </c>
      <c r="H395" s="30" t="s">
        <v>37</v>
      </c>
      <c r="I395" s="35">
        <v>5.2</v>
      </c>
      <c r="J395" s="24">
        <v>18</v>
      </c>
      <c r="K395" s="81">
        <f>I395*J395</f>
        <v>93.600000000000009</v>
      </c>
      <c r="L395" s="79">
        <v>1.05</v>
      </c>
      <c r="M395" s="264">
        <f>K395*L476</f>
        <v>98.280000000000015</v>
      </c>
      <c r="N395" s="311"/>
      <c r="O395" s="17"/>
      <c r="Q395" s="16"/>
    </row>
    <row r="396" spans="2:17" x14ac:dyDescent="0.25">
      <c r="B396" s="284"/>
      <c r="C396" s="300"/>
      <c r="D396" s="37"/>
      <c r="E396" s="38"/>
      <c r="F396" s="38"/>
      <c r="G396" s="38"/>
      <c r="H396" s="38"/>
      <c r="I396" s="38"/>
      <c r="J396" s="42" t="s">
        <v>169</v>
      </c>
      <c r="K396" s="79">
        <f>SUM(K393:K395)</f>
        <v>518.82000000000005</v>
      </c>
      <c r="L396" s="79"/>
      <c r="M396" s="265">
        <f>SUM(M393:M395)</f>
        <v>544.76100000000008</v>
      </c>
      <c r="N396" s="312"/>
      <c r="O396" s="17"/>
      <c r="Q396" s="16"/>
    </row>
    <row r="397" spans="2:17" x14ac:dyDescent="0.25">
      <c r="B397" s="284"/>
      <c r="C397" s="298" t="s">
        <v>193</v>
      </c>
      <c r="D397" s="27" t="s">
        <v>173</v>
      </c>
      <c r="E397" s="24">
        <v>140</v>
      </c>
      <c r="F397" s="22" t="s">
        <v>164</v>
      </c>
      <c r="G397" s="30">
        <v>25.62</v>
      </c>
      <c r="H397" s="35">
        <v>16</v>
      </c>
      <c r="I397" s="35">
        <f>H397*G397</f>
        <v>409.92</v>
      </c>
      <c r="J397" s="24">
        <v>1</v>
      </c>
      <c r="K397" s="81">
        <f>I397*J397</f>
        <v>409.92</v>
      </c>
      <c r="L397" s="79">
        <v>1.05</v>
      </c>
      <c r="M397" s="88">
        <f>K397*L480</f>
        <v>430.41600000000005</v>
      </c>
      <c r="N397" s="310"/>
      <c r="O397" s="17"/>
      <c r="Q397" s="16"/>
    </row>
    <row r="398" spans="2:17" x14ac:dyDescent="0.25">
      <c r="B398" s="284"/>
      <c r="C398" s="299"/>
      <c r="D398" s="27" t="s">
        <v>340</v>
      </c>
      <c r="E398" s="24" t="s">
        <v>170</v>
      </c>
      <c r="F398" s="22" t="s">
        <v>164</v>
      </c>
      <c r="G398" s="30">
        <v>0.85</v>
      </c>
      <c r="H398" s="35">
        <v>6.8</v>
      </c>
      <c r="I398" s="35">
        <f>H398*G398</f>
        <v>5.7799999999999994</v>
      </c>
      <c r="J398" s="24">
        <v>18</v>
      </c>
      <c r="K398" s="81">
        <f>G398*J398</f>
        <v>15.299999999999999</v>
      </c>
      <c r="L398" s="79">
        <v>1.05</v>
      </c>
      <c r="M398" s="264">
        <f>J398*I398</f>
        <v>104.03999999999999</v>
      </c>
      <c r="N398" s="311"/>
      <c r="O398" s="17"/>
      <c r="Q398" s="16"/>
    </row>
    <row r="399" spans="2:17" x14ac:dyDescent="0.25">
      <c r="B399" s="284"/>
      <c r="C399" s="299"/>
      <c r="D399" s="27" t="s">
        <v>172</v>
      </c>
      <c r="E399" s="24" t="s">
        <v>171</v>
      </c>
      <c r="F399" s="22" t="s">
        <v>164</v>
      </c>
      <c r="G399" s="30" t="s">
        <v>37</v>
      </c>
      <c r="H399" s="30" t="s">
        <v>37</v>
      </c>
      <c r="I399" s="35">
        <v>5.2</v>
      </c>
      <c r="J399" s="24">
        <v>18</v>
      </c>
      <c r="K399" s="81">
        <f>I399*J399</f>
        <v>93.600000000000009</v>
      </c>
      <c r="L399" s="79">
        <v>1.05</v>
      </c>
      <c r="M399" s="264">
        <f>J399*I399</f>
        <v>93.600000000000009</v>
      </c>
      <c r="N399" s="311"/>
      <c r="O399" s="17"/>
      <c r="Q399" s="16"/>
    </row>
    <row r="400" spans="2:17" x14ac:dyDescent="0.25">
      <c r="B400" s="284"/>
      <c r="C400" s="300"/>
      <c r="D400" s="37"/>
      <c r="E400" s="38"/>
      <c r="F400" s="38"/>
      <c r="G400" s="38"/>
      <c r="H400" s="38"/>
      <c r="I400" s="38"/>
      <c r="J400" s="42" t="s">
        <v>169</v>
      </c>
      <c r="K400" s="79">
        <f>SUM(K397:K399)</f>
        <v>518.82000000000005</v>
      </c>
      <c r="L400" s="79"/>
      <c r="M400" s="265">
        <f>SUM(M397:M399)</f>
        <v>628.05600000000004</v>
      </c>
      <c r="N400" s="312"/>
      <c r="O400" s="17"/>
      <c r="Q400" s="16"/>
    </row>
    <row r="401" spans="2:17" x14ac:dyDescent="0.25">
      <c r="B401" s="284"/>
      <c r="C401" s="298" t="s">
        <v>192</v>
      </c>
      <c r="D401" s="27" t="s">
        <v>173</v>
      </c>
      <c r="E401" s="24">
        <v>140</v>
      </c>
      <c r="F401" s="22" t="s">
        <v>164</v>
      </c>
      <c r="G401" s="30">
        <v>29.03</v>
      </c>
      <c r="H401" s="35">
        <v>16</v>
      </c>
      <c r="I401" s="35">
        <f>H401*G401</f>
        <v>464.48</v>
      </c>
      <c r="J401" s="24">
        <v>1</v>
      </c>
      <c r="K401" s="81">
        <f>I401*J401</f>
        <v>464.48</v>
      </c>
      <c r="L401" s="79">
        <v>1.05</v>
      </c>
      <c r="M401" s="88">
        <f>K401*L484</f>
        <v>487.70400000000006</v>
      </c>
      <c r="N401" s="310"/>
      <c r="O401" s="17"/>
      <c r="Q401" s="16"/>
    </row>
    <row r="402" spans="2:17" x14ac:dyDescent="0.25">
      <c r="B402" s="284"/>
      <c r="C402" s="299"/>
      <c r="D402" s="27" t="s">
        <v>340</v>
      </c>
      <c r="E402" s="24" t="s">
        <v>170</v>
      </c>
      <c r="F402" s="22" t="s">
        <v>164</v>
      </c>
      <c r="G402" s="30">
        <v>0.85</v>
      </c>
      <c r="H402" s="35">
        <v>6.8</v>
      </c>
      <c r="I402" s="35">
        <f>H402*G402</f>
        <v>5.7799999999999994</v>
      </c>
      <c r="J402" s="24">
        <v>18</v>
      </c>
      <c r="K402" s="81">
        <f>G402*J402</f>
        <v>15.299999999999999</v>
      </c>
      <c r="L402" s="79">
        <v>1.05</v>
      </c>
      <c r="M402" s="264">
        <f>J402*I402</f>
        <v>104.03999999999999</v>
      </c>
      <c r="N402" s="311"/>
      <c r="O402" s="17"/>
      <c r="Q402" s="16"/>
    </row>
    <row r="403" spans="2:17" x14ac:dyDescent="0.25">
      <c r="B403" s="284"/>
      <c r="C403" s="299"/>
      <c r="D403" s="27" t="s">
        <v>172</v>
      </c>
      <c r="E403" s="24" t="s">
        <v>171</v>
      </c>
      <c r="F403" s="22" t="s">
        <v>164</v>
      </c>
      <c r="G403" s="30" t="s">
        <v>37</v>
      </c>
      <c r="H403" s="30" t="s">
        <v>37</v>
      </c>
      <c r="I403" s="35">
        <v>5.2</v>
      </c>
      <c r="J403" s="24">
        <v>18</v>
      </c>
      <c r="K403" s="81">
        <f>I403*J403</f>
        <v>93.600000000000009</v>
      </c>
      <c r="L403" s="79">
        <v>1.05</v>
      </c>
      <c r="M403" s="264">
        <f>J403*I403</f>
        <v>93.600000000000009</v>
      </c>
      <c r="N403" s="311"/>
      <c r="O403" s="17"/>
      <c r="Q403" s="16"/>
    </row>
    <row r="404" spans="2:17" x14ac:dyDescent="0.25">
      <c r="B404" s="284"/>
      <c r="C404" s="300"/>
      <c r="D404" s="37"/>
      <c r="E404" s="38"/>
      <c r="F404" s="38"/>
      <c r="G404" s="38"/>
      <c r="H404" s="38"/>
      <c r="I404" s="38"/>
      <c r="J404" s="42" t="s">
        <v>169</v>
      </c>
      <c r="K404" s="79">
        <f>SUM(K401:K403)</f>
        <v>573.38</v>
      </c>
      <c r="L404" s="79"/>
      <c r="M404" s="265">
        <f>SUM(M401:M403)</f>
        <v>685.34400000000005</v>
      </c>
      <c r="N404" s="312"/>
      <c r="O404" s="17"/>
      <c r="Q404" s="16"/>
    </row>
    <row r="405" spans="2:17" x14ac:dyDescent="0.25">
      <c r="B405" s="284"/>
      <c r="C405" s="298" t="s">
        <v>191</v>
      </c>
      <c r="D405" s="27" t="s">
        <v>173</v>
      </c>
      <c r="E405" s="24">
        <v>140</v>
      </c>
      <c r="F405" s="22" t="s">
        <v>164</v>
      </c>
      <c r="G405" s="30">
        <v>42.67</v>
      </c>
      <c r="H405" s="35">
        <v>16</v>
      </c>
      <c r="I405" s="35">
        <f>H405*G405</f>
        <v>682.72</v>
      </c>
      <c r="J405" s="24">
        <v>1</v>
      </c>
      <c r="K405" s="81">
        <f>I405*J405</f>
        <v>682.72</v>
      </c>
      <c r="L405" s="79">
        <v>1.05</v>
      </c>
      <c r="M405" s="88">
        <f>K405*L488</f>
        <v>716.85600000000011</v>
      </c>
      <c r="N405" s="310"/>
      <c r="O405" s="17"/>
      <c r="Q405" s="16"/>
    </row>
    <row r="406" spans="2:17" x14ac:dyDescent="0.25">
      <c r="B406" s="284"/>
      <c r="C406" s="299"/>
      <c r="D406" s="27" t="s">
        <v>340</v>
      </c>
      <c r="E406" s="24" t="s">
        <v>170</v>
      </c>
      <c r="F406" s="22" t="s">
        <v>164</v>
      </c>
      <c r="G406" s="30">
        <v>0.85</v>
      </c>
      <c r="H406" s="35">
        <v>6.8</v>
      </c>
      <c r="I406" s="35">
        <f>H406*G406</f>
        <v>5.7799999999999994</v>
      </c>
      <c r="J406" s="24">
        <v>27</v>
      </c>
      <c r="K406" s="81">
        <f>G406*J406</f>
        <v>22.95</v>
      </c>
      <c r="L406" s="79">
        <v>1.05</v>
      </c>
      <c r="M406" s="264">
        <f>J406*I406</f>
        <v>156.05999999999997</v>
      </c>
      <c r="N406" s="311"/>
      <c r="O406" s="17"/>
      <c r="Q406" s="16"/>
    </row>
    <row r="407" spans="2:17" x14ac:dyDescent="0.25">
      <c r="B407" s="284"/>
      <c r="C407" s="299"/>
      <c r="D407" s="27" t="s">
        <v>172</v>
      </c>
      <c r="E407" s="24" t="s">
        <v>171</v>
      </c>
      <c r="F407" s="22" t="s">
        <v>164</v>
      </c>
      <c r="G407" s="30" t="s">
        <v>37</v>
      </c>
      <c r="H407" s="30" t="s">
        <v>37</v>
      </c>
      <c r="I407" s="35">
        <v>5.2</v>
      </c>
      <c r="J407" s="24">
        <v>27</v>
      </c>
      <c r="K407" s="81">
        <f>I407*J407</f>
        <v>140.4</v>
      </c>
      <c r="L407" s="79">
        <v>1.05</v>
      </c>
      <c r="M407" s="264">
        <f>J407*I407</f>
        <v>140.4</v>
      </c>
      <c r="N407" s="311"/>
      <c r="O407" s="17"/>
      <c r="Q407" s="16"/>
    </row>
    <row r="408" spans="2:17" x14ac:dyDescent="0.25">
      <c r="B408" s="284"/>
      <c r="C408" s="300"/>
      <c r="D408" s="37"/>
      <c r="E408" s="38"/>
      <c r="F408" s="38"/>
      <c r="G408" s="38"/>
      <c r="H408" s="38"/>
      <c r="I408" s="38"/>
      <c r="J408" s="42" t="s">
        <v>169</v>
      </c>
      <c r="K408" s="79">
        <f>SUM(K405:K407)</f>
        <v>846.07</v>
      </c>
      <c r="L408" s="79"/>
      <c r="M408" s="265">
        <f>SUM(M405:M407)</f>
        <v>1013.316</v>
      </c>
      <c r="N408" s="312"/>
      <c r="O408" s="17"/>
      <c r="Q408" s="16"/>
    </row>
    <row r="409" spans="2:17" ht="15" customHeight="1" x14ac:dyDescent="0.25">
      <c r="B409" s="284"/>
      <c r="C409" s="298" t="s">
        <v>190</v>
      </c>
      <c r="D409" s="27" t="s">
        <v>173</v>
      </c>
      <c r="E409" s="24">
        <v>140</v>
      </c>
      <c r="F409" s="22" t="s">
        <v>164</v>
      </c>
      <c r="G409" s="30">
        <v>42.67</v>
      </c>
      <c r="H409" s="35">
        <v>16</v>
      </c>
      <c r="I409" s="35">
        <f>H409*G409</f>
        <v>682.72</v>
      </c>
      <c r="J409" s="24">
        <v>1</v>
      </c>
      <c r="K409" s="81">
        <f>I409*J409</f>
        <v>682.72</v>
      </c>
      <c r="L409" s="79">
        <v>1.05</v>
      </c>
      <c r="M409" s="88">
        <f>K409*L476</f>
        <v>716.85600000000011</v>
      </c>
      <c r="N409" s="310"/>
      <c r="O409" s="17"/>
      <c r="Q409" s="16"/>
    </row>
    <row r="410" spans="2:17" x14ac:dyDescent="0.25">
      <c r="B410" s="284"/>
      <c r="C410" s="299"/>
      <c r="D410" s="27" t="s">
        <v>340</v>
      </c>
      <c r="E410" s="24" t="s">
        <v>170</v>
      </c>
      <c r="F410" s="22" t="s">
        <v>164</v>
      </c>
      <c r="G410" s="30">
        <v>0.85</v>
      </c>
      <c r="H410" s="35">
        <v>6.8</v>
      </c>
      <c r="I410" s="35">
        <f>H410*G410</f>
        <v>5.7799999999999994</v>
      </c>
      <c r="J410" s="24">
        <v>27</v>
      </c>
      <c r="K410" s="81">
        <f>G410*J410</f>
        <v>22.95</v>
      </c>
      <c r="L410" s="79">
        <v>1.05</v>
      </c>
      <c r="M410" s="264">
        <f>J410*I410</f>
        <v>156.05999999999997</v>
      </c>
      <c r="N410" s="311"/>
      <c r="O410" s="17"/>
      <c r="Q410" s="16"/>
    </row>
    <row r="411" spans="2:17" x14ac:dyDescent="0.25">
      <c r="B411" s="284"/>
      <c r="C411" s="299"/>
      <c r="D411" s="27" t="s">
        <v>172</v>
      </c>
      <c r="E411" s="24" t="s">
        <v>171</v>
      </c>
      <c r="F411" s="22" t="s">
        <v>164</v>
      </c>
      <c r="G411" s="30" t="s">
        <v>37</v>
      </c>
      <c r="H411" s="30" t="s">
        <v>37</v>
      </c>
      <c r="I411" s="35">
        <v>5.2</v>
      </c>
      <c r="J411" s="24">
        <v>27</v>
      </c>
      <c r="K411" s="81">
        <f>I411*J411</f>
        <v>140.4</v>
      </c>
      <c r="L411" s="79">
        <v>1.05</v>
      </c>
      <c r="M411" s="264">
        <f>J411*I411</f>
        <v>140.4</v>
      </c>
      <c r="N411" s="311"/>
      <c r="O411" s="17"/>
      <c r="Q411" s="16"/>
    </row>
    <row r="412" spans="2:17" x14ac:dyDescent="0.25">
      <c r="B412" s="284"/>
      <c r="C412" s="300"/>
      <c r="D412" s="37"/>
      <c r="E412" s="38"/>
      <c r="F412" s="38"/>
      <c r="G412" s="38"/>
      <c r="H412" s="38"/>
      <c r="I412" s="38"/>
      <c r="J412" s="42" t="s">
        <v>169</v>
      </c>
      <c r="K412" s="79">
        <f>SUM(K409:K411)</f>
        <v>846.07</v>
      </c>
      <c r="L412" s="79"/>
      <c r="M412" s="265">
        <f>SUM(M409:M411)</f>
        <v>1013.316</v>
      </c>
      <c r="N412" s="312"/>
      <c r="O412" s="17"/>
      <c r="Q412" s="16"/>
    </row>
    <row r="413" spans="2:17" ht="15" customHeight="1" x14ac:dyDescent="0.25">
      <c r="B413" s="284"/>
      <c r="C413" s="298" t="s">
        <v>189</v>
      </c>
      <c r="D413" s="27" t="s">
        <v>173</v>
      </c>
      <c r="E413" s="24">
        <v>140</v>
      </c>
      <c r="F413" s="22" t="s">
        <v>164</v>
      </c>
      <c r="G413" s="30">
        <v>39.880000000000003</v>
      </c>
      <c r="H413" s="35">
        <v>16</v>
      </c>
      <c r="I413" s="35">
        <f>H413*G413</f>
        <v>638.08000000000004</v>
      </c>
      <c r="J413" s="24">
        <v>1</v>
      </c>
      <c r="K413" s="81">
        <f>I413*J413</f>
        <v>638.08000000000004</v>
      </c>
      <c r="L413" s="79">
        <v>1.05</v>
      </c>
      <c r="M413" s="88">
        <f>K413*L480</f>
        <v>669.98400000000004</v>
      </c>
      <c r="N413" s="310"/>
      <c r="O413" s="17"/>
      <c r="Q413" s="16"/>
    </row>
    <row r="414" spans="2:17" x14ac:dyDescent="0.25">
      <c r="B414" s="284"/>
      <c r="C414" s="299"/>
      <c r="D414" s="27" t="s">
        <v>340</v>
      </c>
      <c r="E414" s="24" t="s">
        <v>170</v>
      </c>
      <c r="F414" s="22" t="s">
        <v>164</v>
      </c>
      <c r="G414" s="30">
        <v>0.85</v>
      </c>
      <c r="H414" s="35">
        <v>6.8</v>
      </c>
      <c r="I414" s="35">
        <f>H414*G414</f>
        <v>5.7799999999999994</v>
      </c>
      <c r="J414" s="24">
        <v>18</v>
      </c>
      <c r="K414" s="81">
        <f>G414*J414</f>
        <v>15.299999999999999</v>
      </c>
      <c r="L414" s="79">
        <v>1.05</v>
      </c>
      <c r="M414" s="264">
        <f>J414*I414</f>
        <v>104.03999999999999</v>
      </c>
      <c r="N414" s="311"/>
      <c r="O414" s="17"/>
      <c r="Q414" s="16"/>
    </row>
    <row r="415" spans="2:17" x14ac:dyDescent="0.25">
      <c r="B415" s="284"/>
      <c r="C415" s="299"/>
      <c r="D415" s="27" t="s">
        <v>172</v>
      </c>
      <c r="E415" s="24" t="s">
        <v>171</v>
      </c>
      <c r="F415" s="22" t="s">
        <v>164</v>
      </c>
      <c r="G415" s="30" t="s">
        <v>37</v>
      </c>
      <c r="H415" s="30" t="s">
        <v>37</v>
      </c>
      <c r="I415" s="35">
        <v>5.2</v>
      </c>
      <c r="J415" s="24">
        <v>18</v>
      </c>
      <c r="K415" s="81">
        <f>I415*J415</f>
        <v>93.600000000000009</v>
      </c>
      <c r="L415" s="79">
        <v>1.05</v>
      </c>
      <c r="M415" s="264">
        <f>J415*I415</f>
        <v>93.600000000000009</v>
      </c>
      <c r="N415" s="311"/>
      <c r="O415" s="17"/>
      <c r="Q415" s="16"/>
    </row>
    <row r="416" spans="2:17" x14ac:dyDescent="0.25">
      <c r="B416" s="284"/>
      <c r="C416" s="300"/>
      <c r="D416" s="37"/>
      <c r="E416" s="38"/>
      <c r="F416" s="38"/>
      <c r="G416" s="38"/>
      <c r="H416" s="38"/>
      <c r="I416" s="38"/>
      <c r="J416" s="42" t="s">
        <v>169</v>
      </c>
      <c r="K416" s="79">
        <f>SUM(K413:K415)</f>
        <v>746.98</v>
      </c>
      <c r="L416" s="79">
        <v>1.05</v>
      </c>
      <c r="M416" s="265">
        <f>SUM(M413:M415)</f>
        <v>867.62400000000002</v>
      </c>
      <c r="N416" s="312"/>
      <c r="O416" s="17"/>
      <c r="Q416" s="16"/>
    </row>
    <row r="417" spans="2:17" x14ac:dyDescent="0.25">
      <c r="B417" s="284"/>
      <c r="C417" s="298" t="s">
        <v>188</v>
      </c>
      <c r="D417" s="27" t="s">
        <v>173</v>
      </c>
      <c r="E417" s="24">
        <v>140</v>
      </c>
      <c r="F417" s="22" t="s">
        <v>164</v>
      </c>
      <c r="G417" s="30">
        <v>42.67</v>
      </c>
      <c r="H417" s="35">
        <v>16</v>
      </c>
      <c r="I417" s="35">
        <f>H417*G417</f>
        <v>682.72</v>
      </c>
      <c r="J417" s="24">
        <v>1</v>
      </c>
      <c r="K417" s="81">
        <f>I417*J417</f>
        <v>682.72</v>
      </c>
      <c r="L417" s="79">
        <v>1.05</v>
      </c>
      <c r="M417" s="88">
        <f>K417*L484</f>
        <v>716.85600000000011</v>
      </c>
      <c r="N417" s="310"/>
      <c r="O417" s="17"/>
      <c r="Q417" s="16"/>
    </row>
    <row r="418" spans="2:17" x14ac:dyDescent="0.25">
      <c r="B418" s="284"/>
      <c r="C418" s="299"/>
      <c r="D418" s="27" t="s">
        <v>340</v>
      </c>
      <c r="E418" s="24" t="s">
        <v>170</v>
      </c>
      <c r="F418" s="22" t="s">
        <v>164</v>
      </c>
      <c r="G418" s="30">
        <v>0.85</v>
      </c>
      <c r="H418" s="35">
        <v>6.8</v>
      </c>
      <c r="I418" s="35">
        <f>H418*G418</f>
        <v>5.7799999999999994</v>
      </c>
      <c r="J418" s="24">
        <v>27</v>
      </c>
      <c r="K418" s="81">
        <f>G418*J418</f>
        <v>22.95</v>
      </c>
      <c r="L418" s="79">
        <v>1.05</v>
      </c>
      <c r="M418" s="264">
        <f>J418*I418</f>
        <v>156.05999999999997</v>
      </c>
      <c r="N418" s="311"/>
      <c r="O418" s="17"/>
      <c r="Q418" s="16"/>
    </row>
    <row r="419" spans="2:17" x14ac:dyDescent="0.25">
      <c r="B419" s="284"/>
      <c r="C419" s="299"/>
      <c r="D419" s="27" t="s">
        <v>172</v>
      </c>
      <c r="E419" s="24" t="s">
        <v>171</v>
      </c>
      <c r="F419" s="22" t="s">
        <v>164</v>
      </c>
      <c r="G419" s="30" t="s">
        <v>37</v>
      </c>
      <c r="H419" s="30" t="s">
        <v>37</v>
      </c>
      <c r="I419" s="35">
        <v>5.2</v>
      </c>
      <c r="J419" s="24">
        <v>27</v>
      </c>
      <c r="K419" s="81">
        <f>I419*J419</f>
        <v>140.4</v>
      </c>
      <c r="L419" s="79">
        <v>1.05</v>
      </c>
      <c r="M419" s="264">
        <f>J419*I419</f>
        <v>140.4</v>
      </c>
      <c r="N419" s="311"/>
      <c r="O419" s="17"/>
      <c r="Q419" s="16"/>
    </row>
    <row r="420" spans="2:17" x14ac:dyDescent="0.25">
      <c r="B420" s="284"/>
      <c r="C420" s="300"/>
      <c r="D420" s="37"/>
      <c r="E420" s="38"/>
      <c r="F420" s="38"/>
      <c r="G420" s="38"/>
      <c r="H420" s="38"/>
      <c r="I420" s="38"/>
      <c r="J420" s="42" t="s">
        <v>169</v>
      </c>
      <c r="K420" s="79">
        <f>SUM(K417:K419)</f>
        <v>846.07</v>
      </c>
      <c r="L420" s="79">
        <v>1.05</v>
      </c>
      <c r="M420" s="265">
        <f>SUM(M417:M419)</f>
        <v>1013.316</v>
      </c>
      <c r="N420" s="312"/>
      <c r="O420" s="17"/>
      <c r="Q420" s="16"/>
    </row>
    <row r="421" spans="2:17" x14ac:dyDescent="0.25">
      <c r="B421" s="284"/>
      <c r="C421" s="298" t="s">
        <v>185</v>
      </c>
      <c r="D421" s="27" t="s">
        <v>173</v>
      </c>
      <c r="E421" s="24">
        <v>140</v>
      </c>
      <c r="F421" s="22" t="s">
        <v>164</v>
      </c>
      <c r="G421" s="30">
        <v>52.83</v>
      </c>
      <c r="H421" s="35">
        <v>16</v>
      </c>
      <c r="I421" s="35">
        <f>H421*G421</f>
        <v>845.28</v>
      </c>
      <c r="J421" s="24">
        <v>1</v>
      </c>
      <c r="K421" s="81">
        <f>I421*J421</f>
        <v>845.28</v>
      </c>
      <c r="L421" s="79">
        <v>1.05</v>
      </c>
      <c r="M421" s="88">
        <f>K421*L488</f>
        <v>887.54399999999998</v>
      </c>
      <c r="N421" s="310"/>
      <c r="O421" s="17"/>
      <c r="Q421" s="16"/>
    </row>
    <row r="422" spans="2:17" x14ac:dyDescent="0.25">
      <c r="B422" s="284"/>
      <c r="C422" s="299"/>
      <c r="D422" s="27" t="s">
        <v>340</v>
      </c>
      <c r="E422" s="24" t="s">
        <v>170</v>
      </c>
      <c r="F422" s="22" t="s">
        <v>164</v>
      </c>
      <c r="G422" s="30">
        <v>0.85</v>
      </c>
      <c r="H422" s="35">
        <v>6.8</v>
      </c>
      <c r="I422" s="35">
        <f>H422*G422</f>
        <v>5.7799999999999994</v>
      </c>
      <c r="J422" s="24">
        <v>27</v>
      </c>
      <c r="K422" s="81">
        <f>G422*J422</f>
        <v>22.95</v>
      </c>
      <c r="L422" s="79">
        <v>1.05</v>
      </c>
      <c r="M422" s="264">
        <f>J422*I422</f>
        <v>156.05999999999997</v>
      </c>
      <c r="N422" s="311"/>
      <c r="O422" s="17"/>
      <c r="Q422" s="16"/>
    </row>
    <row r="423" spans="2:17" x14ac:dyDescent="0.25">
      <c r="B423" s="284"/>
      <c r="C423" s="299"/>
      <c r="D423" s="27" t="s">
        <v>172</v>
      </c>
      <c r="E423" s="24" t="s">
        <v>171</v>
      </c>
      <c r="F423" s="22" t="s">
        <v>164</v>
      </c>
      <c r="G423" s="30" t="s">
        <v>37</v>
      </c>
      <c r="H423" s="30" t="s">
        <v>37</v>
      </c>
      <c r="I423" s="35">
        <v>5.2</v>
      </c>
      <c r="J423" s="24">
        <v>27</v>
      </c>
      <c r="K423" s="81">
        <f>I423*J423</f>
        <v>140.4</v>
      </c>
      <c r="L423" s="79">
        <v>1.05</v>
      </c>
      <c r="M423" s="264">
        <f>J423*I423</f>
        <v>140.4</v>
      </c>
      <c r="N423" s="311"/>
      <c r="O423" s="17"/>
      <c r="Q423" s="16"/>
    </row>
    <row r="424" spans="2:17" x14ac:dyDescent="0.25">
      <c r="B424" s="284"/>
      <c r="C424" s="300"/>
      <c r="D424" s="37"/>
      <c r="E424" s="38"/>
      <c r="F424" s="38"/>
      <c r="G424" s="38"/>
      <c r="H424" s="38"/>
      <c r="I424" s="38"/>
      <c r="J424" s="42" t="s">
        <v>169</v>
      </c>
      <c r="K424" s="79">
        <f>SUM(K421:K423)</f>
        <v>1008.63</v>
      </c>
      <c r="L424" s="79">
        <v>1.05</v>
      </c>
      <c r="M424" s="265">
        <f>SUM(M421:M423)</f>
        <v>1184.0040000000001</v>
      </c>
      <c r="N424" s="312"/>
      <c r="O424" s="17"/>
      <c r="Q424" s="16"/>
    </row>
    <row r="425" spans="2:17" x14ac:dyDescent="0.25">
      <c r="B425" s="284"/>
      <c r="C425" s="298" t="s">
        <v>184</v>
      </c>
      <c r="D425" s="27" t="s">
        <v>173</v>
      </c>
      <c r="E425" s="24">
        <v>140</v>
      </c>
      <c r="F425" s="22" t="s">
        <v>164</v>
      </c>
      <c r="G425" s="30">
        <v>29.43</v>
      </c>
      <c r="H425" s="35">
        <v>16</v>
      </c>
      <c r="I425" s="35">
        <f>H425*G425</f>
        <v>470.88</v>
      </c>
      <c r="J425" s="24">
        <v>1</v>
      </c>
      <c r="K425" s="81">
        <f>I425*J425</f>
        <v>470.88</v>
      </c>
      <c r="L425" s="79">
        <v>1.05</v>
      </c>
      <c r="M425" s="88">
        <f>K425*L476</f>
        <v>494.42400000000004</v>
      </c>
      <c r="N425" s="310"/>
      <c r="O425" s="17"/>
      <c r="Q425" s="16"/>
    </row>
    <row r="426" spans="2:17" x14ac:dyDescent="0.25">
      <c r="B426" s="284"/>
      <c r="C426" s="299"/>
      <c r="D426" s="27" t="s">
        <v>340</v>
      </c>
      <c r="E426" s="24" t="s">
        <v>170</v>
      </c>
      <c r="F426" s="22" t="s">
        <v>164</v>
      </c>
      <c r="G426" s="30">
        <v>0.85</v>
      </c>
      <c r="H426" s="35">
        <v>6.8</v>
      </c>
      <c r="I426" s="35">
        <f>H426*G426</f>
        <v>5.7799999999999994</v>
      </c>
      <c r="J426" s="24">
        <v>18</v>
      </c>
      <c r="K426" s="81">
        <f>G426*J426</f>
        <v>15.299999999999999</v>
      </c>
      <c r="L426" s="79">
        <v>1.05</v>
      </c>
      <c r="M426" s="264">
        <f>J426*I426</f>
        <v>104.03999999999999</v>
      </c>
      <c r="N426" s="311"/>
      <c r="O426" s="17"/>
      <c r="Q426" s="16"/>
    </row>
    <row r="427" spans="2:17" x14ac:dyDescent="0.25">
      <c r="B427" s="284"/>
      <c r="C427" s="299"/>
      <c r="D427" s="27" t="s">
        <v>172</v>
      </c>
      <c r="E427" s="24" t="s">
        <v>171</v>
      </c>
      <c r="F427" s="22" t="s">
        <v>164</v>
      </c>
      <c r="G427" s="30" t="s">
        <v>37</v>
      </c>
      <c r="H427" s="30" t="s">
        <v>37</v>
      </c>
      <c r="I427" s="35">
        <v>5.2</v>
      </c>
      <c r="J427" s="24">
        <v>18</v>
      </c>
      <c r="K427" s="81">
        <f>I427*J427</f>
        <v>93.600000000000009</v>
      </c>
      <c r="L427" s="79">
        <v>1.05</v>
      </c>
      <c r="M427" s="264">
        <f>J427*I427</f>
        <v>93.600000000000009</v>
      </c>
      <c r="N427" s="311"/>
      <c r="O427" s="17"/>
      <c r="Q427" s="16"/>
    </row>
    <row r="428" spans="2:17" x14ac:dyDescent="0.25">
      <c r="B428" s="284"/>
      <c r="C428" s="300"/>
      <c r="D428" s="37"/>
      <c r="E428" s="38"/>
      <c r="F428" s="38"/>
      <c r="G428" s="38"/>
      <c r="H428" s="38"/>
      <c r="I428" s="38"/>
      <c r="J428" s="42" t="s">
        <v>169</v>
      </c>
      <c r="K428" s="79">
        <f>SUM(K425:K427)</f>
        <v>579.78</v>
      </c>
      <c r="L428" s="79">
        <v>1.05</v>
      </c>
      <c r="M428" s="265">
        <f>SUM(M425:M427)</f>
        <v>692.06400000000008</v>
      </c>
      <c r="N428" s="312"/>
      <c r="O428" s="17"/>
      <c r="Q428" s="16"/>
    </row>
    <row r="429" spans="2:17" x14ac:dyDescent="0.25">
      <c r="B429" s="284"/>
      <c r="C429" s="298" t="s">
        <v>183</v>
      </c>
      <c r="D429" s="27" t="s">
        <v>173</v>
      </c>
      <c r="E429" s="24">
        <v>140</v>
      </c>
      <c r="F429" s="22" t="s">
        <v>164</v>
      </c>
      <c r="G429" s="30">
        <v>19.45</v>
      </c>
      <c r="H429" s="35">
        <v>16</v>
      </c>
      <c r="I429" s="35">
        <f>H429*G429</f>
        <v>311.2</v>
      </c>
      <c r="J429" s="24">
        <v>1</v>
      </c>
      <c r="K429" s="81">
        <f>I429*J429</f>
        <v>311.2</v>
      </c>
      <c r="L429" s="79">
        <v>1.05</v>
      </c>
      <c r="M429" s="88">
        <f>K429*L480</f>
        <v>326.76</v>
      </c>
      <c r="N429" s="310"/>
      <c r="O429" s="17"/>
      <c r="Q429" s="16"/>
    </row>
    <row r="430" spans="2:17" x14ac:dyDescent="0.25">
      <c r="B430" s="284"/>
      <c r="C430" s="299"/>
      <c r="D430" s="27" t="s">
        <v>340</v>
      </c>
      <c r="E430" s="24" t="s">
        <v>170</v>
      </c>
      <c r="F430" s="22" t="s">
        <v>164</v>
      </c>
      <c r="G430" s="30">
        <v>0.85</v>
      </c>
      <c r="H430" s="35">
        <v>6.8</v>
      </c>
      <c r="I430" s="35">
        <f>H430*G430</f>
        <v>5.7799999999999994</v>
      </c>
      <c r="J430" s="24">
        <v>18</v>
      </c>
      <c r="K430" s="81">
        <f>G430*J430</f>
        <v>15.299999999999999</v>
      </c>
      <c r="L430" s="79">
        <v>1.05</v>
      </c>
      <c r="M430" s="264">
        <f>J430*I430</f>
        <v>104.03999999999999</v>
      </c>
      <c r="N430" s="311"/>
      <c r="O430" s="17"/>
      <c r="Q430" s="16"/>
    </row>
    <row r="431" spans="2:17" x14ac:dyDescent="0.25">
      <c r="B431" s="284"/>
      <c r="C431" s="299"/>
      <c r="D431" s="27" t="s">
        <v>172</v>
      </c>
      <c r="E431" s="24" t="s">
        <v>171</v>
      </c>
      <c r="F431" s="22" t="s">
        <v>164</v>
      </c>
      <c r="G431" s="30" t="s">
        <v>37</v>
      </c>
      <c r="H431" s="30" t="s">
        <v>37</v>
      </c>
      <c r="I431" s="35">
        <v>5.2</v>
      </c>
      <c r="J431" s="24">
        <v>18</v>
      </c>
      <c r="K431" s="81">
        <f>I431*J431</f>
        <v>93.600000000000009</v>
      </c>
      <c r="L431" s="79">
        <v>1.05</v>
      </c>
      <c r="M431" s="264">
        <f>J431*I431</f>
        <v>93.600000000000009</v>
      </c>
      <c r="N431" s="311"/>
      <c r="O431" s="17"/>
      <c r="Q431" s="16"/>
    </row>
    <row r="432" spans="2:17" x14ac:dyDescent="0.25">
      <c r="B432" s="284"/>
      <c r="C432" s="300"/>
      <c r="D432" s="37"/>
      <c r="E432" s="38"/>
      <c r="F432" s="38"/>
      <c r="G432" s="38"/>
      <c r="H432" s="38"/>
      <c r="I432" s="38"/>
      <c r="J432" s="42" t="s">
        <v>169</v>
      </c>
      <c r="K432" s="79">
        <f>SUM(K429:K431)</f>
        <v>420.1</v>
      </c>
      <c r="L432" s="79">
        <v>1.05</v>
      </c>
      <c r="M432" s="265">
        <f>SUM(M429:M431)</f>
        <v>524.4</v>
      </c>
      <c r="N432" s="312"/>
      <c r="O432" s="17"/>
      <c r="Q432" s="16"/>
    </row>
    <row r="433" spans="2:17" ht="15" customHeight="1" x14ac:dyDescent="0.25">
      <c r="B433" s="284"/>
      <c r="C433" s="298" t="s">
        <v>182</v>
      </c>
      <c r="D433" s="27" t="s">
        <v>173</v>
      </c>
      <c r="E433" s="24">
        <v>140</v>
      </c>
      <c r="F433" s="22" t="s">
        <v>164</v>
      </c>
      <c r="G433" s="30">
        <v>6</v>
      </c>
      <c r="H433" s="35">
        <v>16</v>
      </c>
      <c r="I433" s="35">
        <f>H433*G433</f>
        <v>96</v>
      </c>
      <c r="J433" s="24">
        <v>1</v>
      </c>
      <c r="K433" s="81">
        <f>I433*J433</f>
        <v>96</v>
      </c>
      <c r="L433" s="79">
        <v>1.05</v>
      </c>
      <c r="M433" s="88">
        <f>K433*L484</f>
        <v>100.80000000000001</v>
      </c>
      <c r="N433" s="310"/>
      <c r="O433" s="17"/>
      <c r="Q433" s="16"/>
    </row>
    <row r="434" spans="2:17" x14ac:dyDescent="0.25">
      <c r="B434" s="284"/>
      <c r="C434" s="299"/>
      <c r="D434" s="27" t="s">
        <v>340</v>
      </c>
      <c r="E434" s="24" t="s">
        <v>170</v>
      </c>
      <c r="F434" s="22" t="s">
        <v>164</v>
      </c>
      <c r="G434" s="30">
        <v>0.85</v>
      </c>
      <c r="H434" s="35">
        <v>6.8</v>
      </c>
      <c r="I434" s="35">
        <f>H434*G434</f>
        <v>5.7799999999999994</v>
      </c>
      <c r="J434" s="24">
        <v>6</v>
      </c>
      <c r="K434" s="81">
        <f>G434*J434</f>
        <v>5.0999999999999996</v>
      </c>
      <c r="L434" s="79">
        <v>1.05</v>
      </c>
      <c r="M434" s="264">
        <f>J434*I434</f>
        <v>34.679999999999993</v>
      </c>
      <c r="N434" s="311"/>
      <c r="O434" s="17"/>
      <c r="Q434" s="16"/>
    </row>
    <row r="435" spans="2:17" x14ac:dyDescent="0.25">
      <c r="B435" s="284"/>
      <c r="C435" s="299"/>
      <c r="D435" s="27" t="s">
        <v>172</v>
      </c>
      <c r="E435" s="24" t="s">
        <v>171</v>
      </c>
      <c r="F435" s="22" t="s">
        <v>164</v>
      </c>
      <c r="G435" s="30" t="s">
        <v>37</v>
      </c>
      <c r="H435" s="30" t="s">
        <v>37</v>
      </c>
      <c r="I435" s="35">
        <v>5.2</v>
      </c>
      <c r="J435" s="24">
        <v>6</v>
      </c>
      <c r="K435" s="81">
        <f>I435*J435</f>
        <v>31.200000000000003</v>
      </c>
      <c r="L435" s="79">
        <v>1.05</v>
      </c>
      <c r="M435" s="264">
        <f>J435*I435</f>
        <v>31.200000000000003</v>
      </c>
      <c r="N435" s="311"/>
      <c r="O435" s="17"/>
      <c r="Q435" s="16"/>
    </row>
    <row r="436" spans="2:17" x14ac:dyDescent="0.25">
      <c r="B436" s="285"/>
      <c r="C436" s="300"/>
      <c r="D436" s="37"/>
      <c r="E436" s="38"/>
      <c r="F436" s="38"/>
      <c r="G436" s="38"/>
      <c r="H436" s="38"/>
      <c r="I436" s="38"/>
      <c r="J436" s="42" t="s">
        <v>169</v>
      </c>
      <c r="K436" s="79">
        <f>SUM(K433:K435)</f>
        <v>132.30000000000001</v>
      </c>
      <c r="L436" s="79">
        <v>1.05</v>
      </c>
      <c r="M436" s="265">
        <f>SUM(M433:M435)</f>
        <v>166.68</v>
      </c>
      <c r="N436" s="312"/>
      <c r="O436" s="17"/>
      <c r="Q436" s="16"/>
    </row>
    <row r="437" spans="2:17" x14ac:dyDescent="0.25">
      <c r="B437" s="283" t="s">
        <v>161</v>
      </c>
      <c r="C437" s="298" t="s">
        <v>181</v>
      </c>
      <c r="D437" s="27" t="s">
        <v>173</v>
      </c>
      <c r="E437" s="24">
        <v>140</v>
      </c>
      <c r="F437" s="22" t="s">
        <v>164</v>
      </c>
      <c r="G437" s="30">
        <v>8.5</v>
      </c>
      <c r="H437" s="35">
        <v>16</v>
      </c>
      <c r="I437" s="35">
        <f>H437*G437</f>
        <v>136</v>
      </c>
      <c r="J437" s="24">
        <v>1</v>
      </c>
      <c r="K437" s="81">
        <f>I437*J437</f>
        <v>136</v>
      </c>
      <c r="L437" s="79">
        <v>1.05</v>
      </c>
      <c r="M437" s="88">
        <f>K437*L488</f>
        <v>142.80000000000001</v>
      </c>
      <c r="N437" s="310"/>
      <c r="O437" s="17"/>
      <c r="Q437" s="16"/>
    </row>
    <row r="438" spans="2:17" x14ac:dyDescent="0.25">
      <c r="B438" s="284"/>
      <c r="C438" s="299"/>
      <c r="D438" s="27" t="s">
        <v>340</v>
      </c>
      <c r="E438" s="24" t="s">
        <v>170</v>
      </c>
      <c r="F438" s="22" t="s">
        <v>164</v>
      </c>
      <c r="G438" s="30">
        <v>0.85</v>
      </c>
      <c r="H438" s="35">
        <v>6.8</v>
      </c>
      <c r="I438" s="35">
        <f>H438*G438</f>
        <v>5.7799999999999994</v>
      </c>
      <c r="J438" s="24">
        <v>6</v>
      </c>
      <c r="K438" s="81">
        <f>G438*J438</f>
        <v>5.0999999999999996</v>
      </c>
      <c r="L438" s="79">
        <v>1.05</v>
      </c>
      <c r="M438" s="264">
        <f>J438*I438</f>
        <v>34.679999999999993</v>
      </c>
      <c r="N438" s="311"/>
      <c r="O438" s="17"/>
      <c r="Q438" s="16"/>
    </row>
    <row r="439" spans="2:17" x14ac:dyDescent="0.25">
      <c r="B439" s="284"/>
      <c r="C439" s="299"/>
      <c r="D439" s="27" t="s">
        <v>172</v>
      </c>
      <c r="E439" s="24" t="s">
        <v>171</v>
      </c>
      <c r="F439" s="22" t="s">
        <v>164</v>
      </c>
      <c r="G439" s="30" t="s">
        <v>37</v>
      </c>
      <c r="H439" s="30" t="s">
        <v>37</v>
      </c>
      <c r="I439" s="35">
        <v>5.2</v>
      </c>
      <c r="J439" s="24">
        <v>6</v>
      </c>
      <c r="K439" s="81">
        <f>I439*J439</f>
        <v>31.200000000000003</v>
      </c>
      <c r="L439" s="79">
        <v>1.05</v>
      </c>
      <c r="M439" s="264">
        <f>J439*I439</f>
        <v>31.200000000000003</v>
      </c>
      <c r="N439" s="311"/>
      <c r="O439" s="17"/>
      <c r="Q439" s="16"/>
    </row>
    <row r="440" spans="2:17" x14ac:dyDescent="0.25">
      <c r="B440" s="284"/>
      <c r="C440" s="300"/>
      <c r="D440" s="37"/>
      <c r="E440" s="38"/>
      <c r="F440" s="38"/>
      <c r="G440" s="38"/>
      <c r="H440" s="38"/>
      <c r="I440" s="38"/>
      <c r="J440" s="42" t="s">
        <v>169</v>
      </c>
      <c r="K440" s="79">
        <f>SUM(K437:K439)</f>
        <v>172.3</v>
      </c>
      <c r="L440" s="79">
        <v>1.05</v>
      </c>
      <c r="M440" s="265">
        <f>SUM(M437:M439)</f>
        <v>208.68</v>
      </c>
      <c r="N440" s="312"/>
      <c r="O440" s="17"/>
      <c r="Q440" s="16"/>
    </row>
    <row r="441" spans="2:17" x14ac:dyDescent="0.25">
      <c r="B441" s="284"/>
      <c r="C441" s="298" t="s">
        <v>180</v>
      </c>
      <c r="D441" s="27" t="s">
        <v>173</v>
      </c>
      <c r="E441" s="24">
        <v>140</v>
      </c>
      <c r="F441" s="22" t="s">
        <v>164</v>
      </c>
      <c r="G441" s="30">
        <v>5.5</v>
      </c>
      <c r="H441" s="35">
        <v>16</v>
      </c>
      <c r="I441" s="35">
        <f>H441*G441</f>
        <v>88</v>
      </c>
      <c r="J441" s="24">
        <v>1</v>
      </c>
      <c r="K441" s="81">
        <f>I441*J441</f>
        <v>88</v>
      </c>
      <c r="L441" s="79">
        <v>1.05</v>
      </c>
      <c r="M441" s="88">
        <f>K441*L476</f>
        <v>92.4</v>
      </c>
      <c r="N441" s="310"/>
      <c r="O441" s="17"/>
      <c r="Q441" s="16"/>
    </row>
    <row r="442" spans="2:17" x14ac:dyDescent="0.25">
      <c r="B442" s="284"/>
      <c r="C442" s="299"/>
      <c r="D442" s="27" t="s">
        <v>340</v>
      </c>
      <c r="E442" s="24" t="s">
        <v>170</v>
      </c>
      <c r="F442" s="22" t="s">
        <v>164</v>
      </c>
      <c r="G442" s="30">
        <v>0.85</v>
      </c>
      <c r="H442" s="35">
        <v>6.8</v>
      </c>
      <c r="I442" s="35">
        <f>H442*G442</f>
        <v>5.7799999999999994</v>
      </c>
      <c r="J442" s="24">
        <v>4</v>
      </c>
      <c r="K442" s="81">
        <f>G442*J442</f>
        <v>3.4</v>
      </c>
      <c r="L442" s="79">
        <v>1.05</v>
      </c>
      <c r="M442" s="264">
        <f>J442*I442</f>
        <v>23.119999999999997</v>
      </c>
      <c r="N442" s="311"/>
      <c r="O442" s="17"/>
      <c r="Q442" s="16"/>
    </row>
    <row r="443" spans="2:17" x14ac:dyDescent="0.25">
      <c r="B443" s="284"/>
      <c r="C443" s="299"/>
      <c r="D443" s="27" t="s">
        <v>172</v>
      </c>
      <c r="E443" s="24" t="s">
        <v>171</v>
      </c>
      <c r="F443" s="22" t="s">
        <v>164</v>
      </c>
      <c r="G443" s="30" t="s">
        <v>37</v>
      </c>
      <c r="H443" s="30" t="s">
        <v>37</v>
      </c>
      <c r="I443" s="35">
        <v>5.2</v>
      </c>
      <c r="J443" s="24">
        <v>4</v>
      </c>
      <c r="K443" s="81">
        <f>I443*J443</f>
        <v>20.8</v>
      </c>
      <c r="L443" s="79">
        <v>1.05</v>
      </c>
      <c r="M443" s="264">
        <f>J443*I443</f>
        <v>20.8</v>
      </c>
      <c r="N443" s="311"/>
      <c r="O443" s="17"/>
      <c r="Q443" s="16"/>
    </row>
    <row r="444" spans="2:17" x14ac:dyDescent="0.25">
      <c r="B444" s="284"/>
      <c r="C444" s="300"/>
      <c r="D444" s="37"/>
      <c r="E444" s="38"/>
      <c r="F444" s="38"/>
      <c r="G444" s="38"/>
      <c r="H444" s="38"/>
      <c r="I444" s="38"/>
      <c r="J444" s="42" t="s">
        <v>169</v>
      </c>
      <c r="K444" s="79">
        <f>SUM(K441:K443)</f>
        <v>112.2</v>
      </c>
      <c r="L444" s="79">
        <v>1.05</v>
      </c>
      <c r="M444" s="265">
        <f>SUM(M441:M443)</f>
        <v>136.32000000000002</v>
      </c>
      <c r="N444" s="312"/>
      <c r="O444" s="17"/>
      <c r="Q444" s="16"/>
    </row>
    <row r="445" spans="2:17" x14ac:dyDescent="0.25">
      <c r="B445" s="284"/>
      <c r="C445" s="298" t="s">
        <v>179</v>
      </c>
      <c r="D445" s="27" t="s">
        <v>173</v>
      </c>
      <c r="E445" s="24">
        <v>140</v>
      </c>
      <c r="F445" s="22" t="s">
        <v>164</v>
      </c>
      <c r="G445" s="30">
        <v>5.5</v>
      </c>
      <c r="H445" s="35">
        <v>16</v>
      </c>
      <c r="I445" s="35">
        <f>H445*G445</f>
        <v>88</v>
      </c>
      <c r="J445" s="24">
        <v>1</v>
      </c>
      <c r="K445" s="81">
        <f>I445*J445</f>
        <v>88</v>
      </c>
      <c r="L445" s="79">
        <v>1.05</v>
      </c>
      <c r="M445" s="88">
        <f>K445*L480</f>
        <v>92.4</v>
      </c>
      <c r="N445" s="310"/>
      <c r="O445" s="17"/>
      <c r="Q445" s="16"/>
    </row>
    <row r="446" spans="2:17" x14ac:dyDescent="0.25">
      <c r="B446" s="284"/>
      <c r="C446" s="299"/>
      <c r="D446" s="27" t="s">
        <v>340</v>
      </c>
      <c r="E446" s="24" t="s">
        <v>170</v>
      </c>
      <c r="F446" s="22" t="s">
        <v>164</v>
      </c>
      <c r="G446" s="30">
        <v>0.85</v>
      </c>
      <c r="H446" s="35">
        <v>6.8</v>
      </c>
      <c r="I446" s="35">
        <f>H446*G446</f>
        <v>5.7799999999999994</v>
      </c>
      <c r="J446" s="24">
        <v>4</v>
      </c>
      <c r="K446" s="81">
        <f>G446*J446</f>
        <v>3.4</v>
      </c>
      <c r="L446" s="79">
        <v>1.05</v>
      </c>
      <c r="M446" s="264">
        <f>J446*I446</f>
        <v>23.119999999999997</v>
      </c>
      <c r="N446" s="311"/>
      <c r="O446" s="17"/>
      <c r="Q446" s="16"/>
    </row>
    <row r="447" spans="2:17" x14ac:dyDescent="0.25">
      <c r="B447" s="284"/>
      <c r="C447" s="299"/>
      <c r="D447" s="27" t="s">
        <v>172</v>
      </c>
      <c r="E447" s="24" t="s">
        <v>171</v>
      </c>
      <c r="F447" s="22" t="s">
        <v>164</v>
      </c>
      <c r="G447" s="30" t="s">
        <v>37</v>
      </c>
      <c r="H447" s="30" t="s">
        <v>37</v>
      </c>
      <c r="I447" s="35">
        <v>5.2</v>
      </c>
      <c r="J447" s="24">
        <v>4</v>
      </c>
      <c r="K447" s="81">
        <f>I447*J447</f>
        <v>20.8</v>
      </c>
      <c r="L447" s="79">
        <v>1.05</v>
      </c>
      <c r="M447" s="264">
        <f>J447*I447</f>
        <v>20.8</v>
      </c>
      <c r="N447" s="311"/>
      <c r="O447" s="17"/>
      <c r="Q447" s="16"/>
    </row>
    <row r="448" spans="2:17" x14ac:dyDescent="0.25">
      <c r="B448" s="284"/>
      <c r="C448" s="300"/>
      <c r="D448" s="37"/>
      <c r="E448" s="38"/>
      <c r="F448" s="38"/>
      <c r="G448" s="38"/>
      <c r="H448" s="38"/>
      <c r="I448" s="38"/>
      <c r="J448" s="42" t="s">
        <v>169</v>
      </c>
      <c r="K448" s="79">
        <f>SUM(K445:K447)</f>
        <v>112.2</v>
      </c>
      <c r="L448" s="79">
        <v>1.05</v>
      </c>
      <c r="M448" s="265">
        <f>SUM(M445:M447)</f>
        <v>136.32000000000002</v>
      </c>
      <c r="N448" s="312"/>
      <c r="O448" s="17"/>
      <c r="Q448" s="16"/>
    </row>
    <row r="449" spans="2:17" ht="15" customHeight="1" x14ac:dyDescent="0.25">
      <c r="B449" s="284"/>
      <c r="C449" s="298" t="s">
        <v>178</v>
      </c>
      <c r="D449" s="27" t="s">
        <v>173</v>
      </c>
      <c r="E449" s="24">
        <v>140</v>
      </c>
      <c r="F449" s="22" t="s">
        <v>164</v>
      </c>
      <c r="G449" s="30">
        <v>5.5</v>
      </c>
      <c r="H449" s="35">
        <v>16</v>
      </c>
      <c r="I449" s="35">
        <f>H449*G449</f>
        <v>88</v>
      </c>
      <c r="J449" s="24">
        <v>1</v>
      </c>
      <c r="K449" s="81">
        <f>I449*J449</f>
        <v>88</v>
      </c>
      <c r="L449" s="79">
        <v>1.05</v>
      </c>
      <c r="M449" s="88">
        <f>K449*L484</f>
        <v>92.4</v>
      </c>
      <c r="N449" s="310"/>
      <c r="O449" s="17"/>
      <c r="Q449" s="16"/>
    </row>
    <row r="450" spans="2:17" x14ac:dyDescent="0.25">
      <c r="B450" s="284"/>
      <c r="C450" s="299"/>
      <c r="D450" s="27" t="s">
        <v>340</v>
      </c>
      <c r="E450" s="24" t="s">
        <v>170</v>
      </c>
      <c r="F450" s="22" t="s">
        <v>164</v>
      </c>
      <c r="G450" s="30">
        <v>0.85</v>
      </c>
      <c r="H450" s="35">
        <v>6.8</v>
      </c>
      <c r="I450" s="35">
        <f>H450*G450</f>
        <v>5.7799999999999994</v>
      </c>
      <c r="J450" s="24">
        <v>4</v>
      </c>
      <c r="K450" s="81">
        <f>G450*J450</f>
        <v>3.4</v>
      </c>
      <c r="L450" s="79">
        <v>1.05</v>
      </c>
      <c r="M450" s="264">
        <f>J450*I450</f>
        <v>23.119999999999997</v>
      </c>
      <c r="N450" s="311"/>
      <c r="O450" s="17"/>
      <c r="Q450" s="16"/>
    </row>
    <row r="451" spans="2:17" x14ac:dyDescent="0.25">
      <c r="B451" s="284"/>
      <c r="C451" s="299"/>
      <c r="D451" s="27" t="s">
        <v>172</v>
      </c>
      <c r="E451" s="24" t="s">
        <v>171</v>
      </c>
      <c r="F451" s="22" t="s">
        <v>164</v>
      </c>
      <c r="G451" s="30" t="s">
        <v>37</v>
      </c>
      <c r="H451" s="30" t="s">
        <v>37</v>
      </c>
      <c r="I451" s="35">
        <v>5.2</v>
      </c>
      <c r="J451" s="24">
        <v>4</v>
      </c>
      <c r="K451" s="81">
        <f>I451*J451</f>
        <v>20.8</v>
      </c>
      <c r="L451" s="79">
        <v>1.05</v>
      </c>
      <c r="M451" s="264">
        <f>J451*I451</f>
        <v>20.8</v>
      </c>
      <c r="N451" s="311"/>
      <c r="O451" s="17"/>
      <c r="Q451" s="16"/>
    </row>
    <row r="452" spans="2:17" x14ac:dyDescent="0.25">
      <c r="B452" s="284"/>
      <c r="C452" s="300"/>
      <c r="D452" s="37"/>
      <c r="E452" s="38"/>
      <c r="F452" s="38"/>
      <c r="G452" s="38"/>
      <c r="H452" s="38"/>
      <c r="I452" s="38"/>
      <c r="J452" s="42" t="s">
        <v>169</v>
      </c>
      <c r="K452" s="79">
        <f>SUM(K449:K451)</f>
        <v>112.2</v>
      </c>
      <c r="L452" s="79">
        <v>1.05</v>
      </c>
      <c r="M452" s="265">
        <f>SUM(M449:M451)</f>
        <v>136.32000000000002</v>
      </c>
      <c r="N452" s="312"/>
      <c r="O452" s="17"/>
      <c r="Q452" s="16"/>
    </row>
    <row r="453" spans="2:17" x14ac:dyDescent="0.25">
      <c r="B453" s="284"/>
      <c r="C453" s="298" t="s">
        <v>177</v>
      </c>
      <c r="D453" s="27" t="s">
        <v>173</v>
      </c>
      <c r="E453" s="24">
        <v>140</v>
      </c>
      <c r="F453" s="22" t="s">
        <v>164</v>
      </c>
      <c r="G453" s="30">
        <v>5.5</v>
      </c>
      <c r="H453" s="35">
        <v>16</v>
      </c>
      <c r="I453" s="35">
        <f>H453*G453</f>
        <v>88</v>
      </c>
      <c r="J453" s="24">
        <v>1</v>
      </c>
      <c r="K453" s="81">
        <f>I453*J453</f>
        <v>88</v>
      </c>
      <c r="L453" s="79">
        <v>1.05</v>
      </c>
      <c r="M453" s="88">
        <f>K453*L488</f>
        <v>92.4</v>
      </c>
      <c r="N453" s="310"/>
      <c r="O453" s="17"/>
      <c r="Q453" s="16"/>
    </row>
    <row r="454" spans="2:17" x14ac:dyDescent="0.25">
      <c r="B454" s="284"/>
      <c r="C454" s="299"/>
      <c r="D454" s="27" t="s">
        <v>340</v>
      </c>
      <c r="E454" s="24" t="s">
        <v>170</v>
      </c>
      <c r="F454" s="22" t="s">
        <v>164</v>
      </c>
      <c r="G454" s="30">
        <v>0.85</v>
      </c>
      <c r="H454" s="35">
        <v>6.8</v>
      </c>
      <c r="I454" s="35">
        <f>H454*G454</f>
        <v>5.7799999999999994</v>
      </c>
      <c r="J454" s="24">
        <v>4</v>
      </c>
      <c r="K454" s="81">
        <f>G454*J454</f>
        <v>3.4</v>
      </c>
      <c r="L454" s="79">
        <v>1.05</v>
      </c>
      <c r="M454" s="264">
        <f>J454*I454</f>
        <v>23.119999999999997</v>
      </c>
      <c r="N454" s="311"/>
      <c r="O454" s="17"/>
      <c r="Q454" s="16"/>
    </row>
    <row r="455" spans="2:17" x14ac:dyDescent="0.25">
      <c r="B455" s="284"/>
      <c r="C455" s="299"/>
      <c r="D455" s="27" t="s">
        <v>172</v>
      </c>
      <c r="E455" s="24" t="s">
        <v>171</v>
      </c>
      <c r="F455" s="22" t="s">
        <v>164</v>
      </c>
      <c r="G455" s="30" t="s">
        <v>37</v>
      </c>
      <c r="H455" s="30" t="s">
        <v>37</v>
      </c>
      <c r="I455" s="35">
        <v>5.2</v>
      </c>
      <c r="J455" s="24">
        <v>4</v>
      </c>
      <c r="K455" s="81">
        <f>I455*J455</f>
        <v>20.8</v>
      </c>
      <c r="L455" s="79">
        <v>1.05</v>
      </c>
      <c r="M455" s="264">
        <f>J455*I455</f>
        <v>20.8</v>
      </c>
      <c r="N455" s="311"/>
      <c r="O455" s="17"/>
      <c r="Q455" s="16"/>
    </row>
    <row r="456" spans="2:17" x14ac:dyDescent="0.25">
      <c r="B456" s="284"/>
      <c r="C456" s="300"/>
      <c r="D456" s="37"/>
      <c r="E456" s="38"/>
      <c r="F456" s="38"/>
      <c r="G456" s="38"/>
      <c r="H456" s="38"/>
      <c r="I456" s="38"/>
      <c r="J456" s="42" t="s">
        <v>169</v>
      </c>
      <c r="K456" s="79">
        <f>SUM(K453:K455)</f>
        <v>112.2</v>
      </c>
      <c r="L456" s="79">
        <v>1.05</v>
      </c>
      <c r="M456" s="265">
        <f>SUM(M453:M455)</f>
        <v>136.32000000000002</v>
      </c>
      <c r="N456" s="312"/>
      <c r="O456" s="17"/>
      <c r="Q456" s="16"/>
    </row>
    <row r="457" spans="2:17" x14ac:dyDescent="0.25">
      <c r="B457" s="284"/>
      <c r="C457" s="298" t="s">
        <v>176</v>
      </c>
      <c r="D457" s="27" t="s">
        <v>173</v>
      </c>
      <c r="E457" s="24">
        <v>140</v>
      </c>
      <c r="F457" s="22" t="s">
        <v>164</v>
      </c>
      <c r="G457" s="30">
        <v>12.5</v>
      </c>
      <c r="H457" s="35">
        <v>16</v>
      </c>
      <c r="I457" s="35">
        <f>H457*G457</f>
        <v>200</v>
      </c>
      <c r="J457" s="24">
        <v>1</v>
      </c>
      <c r="K457" s="81">
        <f>I457*J457</f>
        <v>200</v>
      </c>
      <c r="L457" s="79">
        <v>1.05</v>
      </c>
      <c r="M457" s="88">
        <f>K457*L476</f>
        <v>210</v>
      </c>
      <c r="N457" s="310"/>
      <c r="O457" s="17"/>
      <c r="Q457" s="16"/>
    </row>
    <row r="458" spans="2:17" x14ac:dyDescent="0.25">
      <c r="B458" s="284"/>
      <c r="C458" s="299"/>
      <c r="D458" s="27" t="s">
        <v>340</v>
      </c>
      <c r="E458" s="24" t="s">
        <v>170</v>
      </c>
      <c r="F458" s="22" t="s">
        <v>164</v>
      </c>
      <c r="G458" s="30">
        <v>0.85</v>
      </c>
      <c r="H458" s="35">
        <v>6.8</v>
      </c>
      <c r="I458" s="35">
        <f>H458*G458</f>
        <v>5.7799999999999994</v>
      </c>
      <c r="J458" s="24">
        <v>6</v>
      </c>
      <c r="K458" s="81">
        <f>G458*J458</f>
        <v>5.0999999999999996</v>
      </c>
      <c r="L458" s="79">
        <v>1.05</v>
      </c>
      <c r="M458" s="264">
        <f>J458*I458</f>
        <v>34.679999999999993</v>
      </c>
      <c r="N458" s="311"/>
      <c r="O458" s="17"/>
      <c r="Q458" s="16"/>
    </row>
    <row r="459" spans="2:17" x14ac:dyDescent="0.25">
      <c r="B459" s="284"/>
      <c r="C459" s="299"/>
      <c r="D459" s="27" t="s">
        <v>172</v>
      </c>
      <c r="E459" s="24" t="s">
        <v>171</v>
      </c>
      <c r="F459" s="22" t="s">
        <v>164</v>
      </c>
      <c r="G459" s="30" t="s">
        <v>37</v>
      </c>
      <c r="H459" s="30" t="s">
        <v>37</v>
      </c>
      <c r="I459" s="35">
        <v>5.2</v>
      </c>
      <c r="J459" s="24">
        <v>6</v>
      </c>
      <c r="K459" s="81">
        <f>I459*J459</f>
        <v>31.200000000000003</v>
      </c>
      <c r="L459" s="79">
        <v>1.05</v>
      </c>
      <c r="M459" s="264">
        <f>J459*I459</f>
        <v>31.200000000000003</v>
      </c>
      <c r="N459" s="311"/>
      <c r="O459" s="17"/>
      <c r="Q459" s="16"/>
    </row>
    <row r="460" spans="2:17" x14ac:dyDescent="0.25">
      <c r="B460" s="284"/>
      <c r="C460" s="300"/>
      <c r="D460" s="37"/>
      <c r="E460" s="38"/>
      <c r="F460" s="38"/>
      <c r="G460" s="38"/>
      <c r="H460" s="38"/>
      <c r="I460" s="38"/>
      <c r="J460" s="42" t="s">
        <v>169</v>
      </c>
      <c r="K460" s="79">
        <f>SUM(K457:K459)</f>
        <v>236.3</v>
      </c>
      <c r="L460" s="79">
        <v>1.05</v>
      </c>
      <c r="M460" s="265">
        <f>SUM(M457:M459)</f>
        <v>275.88</v>
      </c>
      <c r="N460" s="312"/>
      <c r="O460" s="17"/>
      <c r="Q460" s="16"/>
    </row>
    <row r="461" spans="2:17" x14ac:dyDescent="0.25">
      <c r="B461" s="284"/>
      <c r="C461" s="298" t="s">
        <v>175</v>
      </c>
      <c r="D461" s="27" t="s">
        <v>173</v>
      </c>
      <c r="E461" s="24">
        <v>140</v>
      </c>
      <c r="F461" s="22" t="s">
        <v>164</v>
      </c>
      <c r="G461" s="30">
        <v>8.5</v>
      </c>
      <c r="H461" s="35">
        <v>16</v>
      </c>
      <c r="I461" s="35">
        <f>H461*G461</f>
        <v>136</v>
      </c>
      <c r="J461" s="24">
        <v>1</v>
      </c>
      <c r="K461" s="81">
        <f>I461*J461</f>
        <v>136</v>
      </c>
      <c r="L461" s="79">
        <v>1.05</v>
      </c>
      <c r="M461" s="88">
        <f>K461*L497</f>
        <v>142.80000000000001</v>
      </c>
      <c r="N461" s="310"/>
      <c r="O461" s="17"/>
      <c r="Q461" s="16"/>
    </row>
    <row r="462" spans="2:17" x14ac:dyDescent="0.25">
      <c r="B462" s="284"/>
      <c r="C462" s="299"/>
      <c r="D462" s="27" t="s">
        <v>340</v>
      </c>
      <c r="E462" s="24" t="s">
        <v>170</v>
      </c>
      <c r="F462" s="22" t="s">
        <v>164</v>
      </c>
      <c r="G462" s="30">
        <v>0.85</v>
      </c>
      <c r="H462" s="35">
        <v>6.8</v>
      </c>
      <c r="I462" s="35">
        <f>H462*G462</f>
        <v>5.7799999999999994</v>
      </c>
      <c r="J462" s="24">
        <v>6</v>
      </c>
      <c r="K462" s="81">
        <f>G462*J462</f>
        <v>5.0999999999999996</v>
      </c>
      <c r="L462" s="79">
        <v>1.05</v>
      </c>
      <c r="M462" s="264">
        <f>J462*I462</f>
        <v>34.679999999999993</v>
      </c>
      <c r="N462" s="311"/>
      <c r="O462" s="17"/>
      <c r="Q462" s="16"/>
    </row>
    <row r="463" spans="2:17" x14ac:dyDescent="0.25">
      <c r="B463" s="284"/>
      <c r="C463" s="299"/>
      <c r="D463" s="27" t="s">
        <v>172</v>
      </c>
      <c r="E463" s="24" t="s">
        <v>171</v>
      </c>
      <c r="F463" s="22" t="s">
        <v>164</v>
      </c>
      <c r="G463" s="30" t="s">
        <v>37</v>
      </c>
      <c r="H463" s="30" t="s">
        <v>37</v>
      </c>
      <c r="I463" s="35">
        <v>5.2</v>
      </c>
      <c r="J463" s="24">
        <v>6</v>
      </c>
      <c r="K463" s="81">
        <f>I463*J463</f>
        <v>31.200000000000003</v>
      </c>
      <c r="L463" s="79">
        <v>1.05</v>
      </c>
      <c r="M463" s="264">
        <f>J463*I463</f>
        <v>31.200000000000003</v>
      </c>
      <c r="N463" s="311"/>
      <c r="O463" s="17"/>
      <c r="Q463" s="16"/>
    </row>
    <row r="464" spans="2:17" x14ac:dyDescent="0.25">
      <c r="B464" s="284"/>
      <c r="C464" s="300"/>
      <c r="D464" s="37"/>
      <c r="E464" s="38"/>
      <c r="F464" s="38"/>
      <c r="G464" s="38"/>
      <c r="H464" s="38"/>
      <c r="I464" s="38"/>
      <c r="J464" s="42" t="s">
        <v>169</v>
      </c>
      <c r="K464" s="79">
        <f>SUM(K461:K463)</f>
        <v>172.3</v>
      </c>
      <c r="L464" s="79">
        <v>1.05</v>
      </c>
      <c r="M464" s="265">
        <f>SUM(M461:M463)</f>
        <v>208.68</v>
      </c>
      <c r="N464" s="312"/>
      <c r="O464" s="17"/>
      <c r="Q464" s="16"/>
    </row>
    <row r="465" spans="2:17" x14ac:dyDescent="0.25">
      <c r="B465" s="284"/>
      <c r="C465" s="298" t="s">
        <v>174</v>
      </c>
      <c r="D465" s="27" t="s">
        <v>173</v>
      </c>
      <c r="E465" s="24">
        <v>140</v>
      </c>
      <c r="F465" s="22" t="s">
        <v>164</v>
      </c>
      <c r="G465" s="30">
        <v>8.1999999999999993</v>
      </c>
      <c r="H465" s="35">
        <v>16</v>
      </c>
      <c r="I465" s="35">
        <f>H465*G465</f>
        <v>131.19999999999999</v>
      </c>
      <c r="J465" s="24">
        <v>1</v>
      </c>
      <c r="K465" s="81">
        <f>I465*J465</f>
        <v>131.19999999999999</v>
      </c>
      <c r="L465" s="79">
        <v>1.05</v>
      </c>
      <c r="M465" s="88">
        <f>K465*L501</f>
        <v>137.76</v>
      </c>
      <c r="N465" s="310"/>
      <c r="O465" s="17"/>
      <c r="Q465" s="16"/>
    </row>
    <row r="466" spans="2:17" x14ac:dyDescent="0.25">
      <c r="B466" s="284"/>
      <c r="C466" s="299"/>
      <c r="D466" s="27" t="s">
        <v>340</v>
      </c>
      <c r="E466" s="24" t="s">
        <v>170</v>
      </c>
      <c r="F466" s="22" t="s">
        <v>164</v>
      </c>
      <c r="G466" s="30">
        <v>0.85</v>
      </c>
      <c r="H466" s="35">
        <v>6.8</v>
      </c>
      <c r="I466" s="35">
        <f>H466*G466</f>
        <v>5.7799999999999994</v>
      </c>
      <c r="J466" s="24">
        <v>6</v>
      </c>
      <c r="K466" s="81">
        <f>G466*J466</f>
        <v>5.0999999999999996</v>
      </c>
      <c r="L466" s="79">
        <v>1.05</v>
      </c>
      <c r="M466" s="264">
        <f>J466*I466</f>
        <v>34.679999999999993</v>
      </c>
      <c r="N466" s="311"/>
      <c r="O466" s="17"/>
      <c r="Q466" s="16"/>
    </row>
    <row r="467" spans="2:17" x14ac:dyDescent="0.25">
      <c r="B467" s="284"/>
      <c r="C467" s="299"/>
      <c r="D467" s="27" t="s">
        <v>172</v>
      </c>
      <c r="E467" s="24" t="s">
        <v>171</v>
      </c>
      <c r="F467" s="22" t="s">
        <v>164</v>
      </c>
      <c r="G467" s="30" t="s">
        <v>37</v>
      </c>
      <c r="H467" s="30" t="s">
        <v>37</v>
      </c>
      <c r="I467" s="35">
        <v>5.2</v>
      </c>
      <c r="J467" s="24">
        <v>6</v>
      </c>
      <c r="K467" s="81">
        <f>I467*J467</f>
        <v>31.200000000000003</v>
      </c>
      <c r="L467" s="79">
        <v>1.05</v>
      </c>
      <c r="M467" s="264">
        <f>J467*I467</f>
        <v>31.200000000000003</v>
      </c>
      <c r="N467" s="311"/>
      <c r="O467" s="17"/>
      <c r="Q467" s="16"/>
    </row>
    <row r="468" spans="2:17" x14ac:dyDescent="0.25">
      <c r="B468" s="284"/>
      <c r="C468" s="300"/>
      <c r="D468" s="37"/>
      <c r="E468" s="38"/>
      <c r="F468" s="38"/>
      <c r="G468" s="38"/>
      <c r="H468" s="38"/>
      <c r="I468" s="38"/>
      <c r="J468" s="42" t="s">
        <v>169</v>
      </c>
      <c r="K468" s="79">
        <f>SUM(K465:K467)</f>
        <v>167.5</v>
      </c>
      <c r="L468" s="79">
        <v>1.05</v>
      </c>
      <c r="M468" s="265">
        <f>SUM(M465:M467)</f>
        <v>203.64</v>
      </c>
      <c r="N468" s="312"/>
      <c r="O468" s="17"/>
      <c r="Q468" s="16"/>
    </row>
    <row r="469" spans="2:17" x14ac:dyDescent="0.25">
      <c r="B469" s="284"/>
      <c r="C469" s="298" t="s">
        <v>174</v>
      </c>
      <c r="D469" s="27" t="s">
        <v>173</v>
      </c>
      <c r="E469" s="24">
        <v>140</v>
      </c>
      <c r="F469" s="22" t="s">
        <v>164</v>
      </c>
      <c r="G469" s="30">
        <v>8.1999999999999993</v>
      </c>
      <c r="H469" s="35">
        <v>16</v>
      </c>
      <c r="I469" s="35">
        <f>H469*G469</f>
        <v>131.19999999999999</v>
      </c>
      <c r="J469" s="24">
        <v>1</v>
      </c>
      <c r="K469" s="81">
        <f>I469*J469</f>
        <v>131.19999999999999</v>
      </c>
      <c r="L469" s="79">
        <v>1.05</v>
      </c>
      <c r="M469" s="88">
        <f>K469*L505</f>
        <v>137.76</v>
      </c>
      <c r="N469" s="310"/>
      <c r="O469" s="17"/>
      <c r="Q469" s="16"/>
    </row>
    <row r="470" spans="2:17" x14ac:dyDescent="0.25">
      <c r="B470" s="284"/>
      <c r="C470" s="299"/>
      <c r="D470" s="27" t="s">
        <v>340</v>
      </c>
      <c r="E470" s="24" t="s">
        <v>170</v>
      </c>
      <c r="F470" s="22" t="s">
        <v>164</v>
      </c>
      <c r="G470" s="30">
        <v>0.85</v>
      </c>
      <c r="H470" s="35">
        <v>6.8</v>
      </c>
      <c r="I470" s="35">
        <f>H470*G470</f>
        <v>5.7799999999999994</v>
      </c>
      <c r="J470" s="24">
        <v>6</v>
      </c>
      <c r="K470" s="81">
        <f>G470*J470</f>
        <v>5.0999999999999996</v>
      </c>
      <c r="L470" s="79">
        <v>1.05</v>
      </c>
      <c r="M470" s="264">
        <f>J470*I470</f>
        <v>34.679999999999993</v>
      </c>
      <c r="N470" s="311"/>
      <c r="O470" s="17"/>
      <c r="Q470" s="16"/>
    </row>
    <row r="471" spans="2:17" x14ac:dyDescent="0.25">
      <c r="B471" s="284"/>
      <c r="C471" s="299"/>
      <c r="D471" s="27" t="s">
        <v>172</v>
      </c>
      <c r="E471" s="24" t="s">
        <v>171</v>
      </c>
      <c r="F471" s="22" t="s">
        <v>164</v>
      </c>
      <c r="G471" s="30" t="s">
        <v>37</v>
      </c>
      <c r="H471" s="30" t="s">
        <v>37</v>
      </c>
      <c r="I471" s="35">
        <v>5.2</v>
      </c>
      <c r="J471" s="24">
        <v>6</v>
      </c>
      <c r="K471" s="81">
        <f>I471*J471</f>
        <v>31.200000000000003</v>
      </c>
      <c r="L471" s="79">
        <v>1.05</v>
      </c>
      <c r="M471" s="264">
        <f>J471*I471</f>
        <v>31.200000000000003</v>
      </c>
      <c r="N471" s="311"/>
      <c r="O471" s="17"/>
      <c r="Q471" s="16"/>
    </row>
    <row r="472" spans="2:17" x14ac:dyDescent="0.25">
      <c r="B472" s="285"/>
      <c r="C472" s="300"/>
      <c r="D472" s="37"/>
      <c r="E472" s="38"/>
      <c r="F472" s="38"/>
      <c r="G472" s="38"/>
      <c r="H472" s="38"/>
      <c r="I472" s="38"/>
      <c r="J472" s="42" t="s">
        <v>169</v>
      </c>
      <c r="K472" s="79">
        <f>SUM(K469:K471)</f>
        <v>167.5</v>
      </c>
      <c r="L472" s="79">
        <v>1.05</v>
      </c>
      <c r="M472" s="265">
        <f>SUM(M469:M471)</f>
        <v>203.64</v>
      </c>
      <c r="N472" s="312"/>
      <c r="O472" s="17"/>
      <c r="Q472" s="16"/>
    </row>
    <row r="473" spans="2:17" x14ac:dyDescent="0.25">
      <c r="B473" s="304" t="s">
        <v>43</v>
      </c>
      <c r="C473" s="304"/>
      <c r="D473" s="304"/>
      <c r="E473" s="304"/>
      <c r="F473" s="304"/>
      <c r="G473" s="304"/>
      <c r="H473" s="304"/>
      <c r="I473" s="304"/>
      <c r="J473" s="304"/>
      <c r="K473" s="304"/>
      <c r="L473" s="304"/>
      <c r="M473" s="304"/>
      <c r="N473" s="305"/>
      <c r="O473" s="17"/>
      <c r="Q473" s="16"/>
    </row>
    <row r="474" spans="2:17" ht="30" customHeight="1" x14ac:dyDescent="0.25">
      <c r="B474" s="306"/>
      <c r="C474" s="306"/>
      <c r="D474" s="306"/>
      <c r="E474" s="306"/>
      <c r="F474" s="306"/>
      <c r="G474" s="306"/>
      <c r="H474" s="306"/>
      <c r="I474" s="306"/>
      <c r="J474" s="306"/>
      <c r="K474" s="306"/>
      <c r="L474" s="306"/>
      <c r="M474" s="306"/>
      <c r="N474" s="307"/>
      <c r="O474" s="17"/>
    </row>
    <row r="475" spans="2:17" ht="24" x14ac:dyDescent="0.25">
      <c r="B475" s="32"/>
      <c r="C475" s="32" t="s">
        <v>12</v>
      </c>
      <c r="D475" s="32" t="s">
        <v>1</v>
      </c>
      <c r="E475" s="32" t="s">
        <v>163</v>
      </c>
      <c r="F475" s="32" t="s">
        <v>160</v>
      </c>
      <c r="G475" s="32" t="s">
        <v>5</v>
      </c>
      <c r="H475" s="32" t="s">
        <v>7</v>
      </c>
      <c r="I475" s="32" t="s">
        <v>8</v>
      </c>
      <c r="J475" s="33" t="s">
        <v>10</v>
      </c>
      <c r="K475" s="77" t="s">
        <v>162</v>
      </c>
      <c r="L475" s="77" t="s">
        <v>42</v>
      </c>
      <c r="M475" s="33" t="s">
        <v>162</v>
      </c>
      <c r="N475" s="33" t="s">
        <v>336</v>
      </c>
      <c r="O475" s="17"/>
    </row>
    <row r="476" spans="2:17" ht="24" x14ac:dyDescent="0.25">
      <c r="B476" s="283" t="s">
        <v>11</v>
      </c>
      <c r="C476" s="28" t="s">
        <v>15</v>
      </c>
      <c r="D476" s="19" t="s">
        <v>355</v>
      </c>
      <c r="E476" s="24" t="s">
        <v>165</v>
      </c>
      <c r="F476" s="22" t="s">
        <v>164</v>
      </c>
      <c r="G476" s="26">
        <v>5.0199999999999996</v>
      </c>
      <c r="H476" s="26">
        <v>2.4340000000000002</v>
      </c>
      <c r="I476" s="22">
        <f t="shared" ref="I476:I484" si="56">G476*H476</f>
        <v>12.218679999999999</v>
      </c>
      <c r="J476" s="25">
        <v>1</v>
      </c>
      <c r="K476" s="78">
        <f t="shared" ref="K476:K486" si="57">I476*J476</f>
        <v>12.218679999999999</v>
      </c>
      <c r="L476" s="79">
        <v>1.05</v>
      </c>
      <c r="M476" s="86">
        <f t="shared" ref="M476:M486" si="58">K476*L476</f>
        <v>12.829613999999999</v>
      </c>
      <c r="N476" s="232" t="s">
        <v>441</v>
      </c>
      <c r="O476" s="17"/>
    </row>
    <row r="477" spans="2:17" ht="24" x14ac:dyDescent="0.25">
      <c r="B477" s="284"/>
      <c r="C477" s="28" t="s">
        <v>16</v>
      </c>
      <c r="D477" s="19" t="s">
        <v>355</v>
      </c>
      <c r="E477" s="24" t="s">
        <v>165</v>
      </c>
      <c r="F477" s="22" t="s">
        <v>164</v>
      </c>
      <c r="G477" s="26">
        <v>4.49</v>
      </c>
      <c r="H477" s="26">
        <v>2.4340000000000002</v>
      </c>
      <c r="I477" s="22">
        <f t="shared" si="56"/>
        <v>10.928660000000001</v>
      </c>
      <c r="J477" s="25">
        <v>1</v>
      </c>
      <c r="K477" s="78">
        <f t="shared" si="57"/>
        <v>10.928660000000001</v>
      </c>
      <c r="L477" s="79">
        <v>1.05</v>
      </c>
      <c r="M477" s="86">
        <f t="shared" si="58"/>
        <v>11.475093000000001</v>
      </c>
      <c r="N477" s="232" t="s">
        <v>441</v>
      </c>
      <c r="O477" s="17"/>
    </row>
    <row r="478" spans="2:17" ht="24" x14ac:dyDescent="0.25">
      <c r="B478" s="284"/>
      <c r="C478" s="28" t="s">
        <v>2</v>
      </c>
      <c r="D478" s="19" t="s">
        <v>355</v>
      </c>
      <c r="E478" s="24" t="s">
        <v>165</v>
      </c>
      <c r="F478" s="22" t="s">
        <v>164</v>
      </c>
      <c r="G478" s="26">
        <v>5.25</v>
      </c>
      <c r="H478" s="26">
        <v>2.4340000000000002</v>
      </c>
      <c r="I478" s="22">
        <f t="shared" si="56"/>
        <v>12.778500000000001</v>
      </c>
      <c r="J478" s="25">
        <v>1</v>
      </c>
      <c r="K478" s="78">
        <f t="shared" si="57"/>
        <v>12.778500000000001</v>
      </c>
      <c r="L478" s="79">
        <v>1.05</v>
      </c>
      <c r="M478" s="86">
        <f t="shared" si="58"/>
        <v>13.417425000000001</v>
      </c>
      <c r="N478" s="232" t="s">
        <v>441</v>
      </c>
      <c r="O478" s="17"/>
    </row>
    <row r="479" spans="2:17" ht="24" x14ac:dyDescent="0.25">
      <c r="B479" s="284"/>
      <c r="C479" s="28" t="s">
        <v>3</v>
      </c>
      <c r="D479" s="19" t="s">
        <v>355</v>
      </c>
      <c r="E479" s="24" t="s">
        <v>165</v>
      </c>
      <c r="F479" s="22" t="s">
        <v>164</v>
      </c>
      <c r="G479" s="26">
        <v>5.51</v>
      </c>
      <c r="H479" s="26">
        <v>2.4340000000000002</v>
      </c>
      <c r="I479" s="22">
        <f t="shared" si="56"/>
        <v>13.411340000000001</v>
      </c>
      <c r="J479" s="25">
        <v>1</v>
      </c>
      <c r="K479" s="78">
        <f t="shared" si="57"/>
        <v>13.411340000000001</v>
      </c>
      <c r="L479" s="79">
        <v>1.05</v>
      </c>
      <c r="M479" s="86">
        <f t="shared" si="58"/>
        <v>14.081907000000001</v>
      </c>
      <c r="N479" s="232" t="s">
        <v>441</v>
      </c>
      <c r="O479" s="17"/>
    </row>
    <row r="480" spans="2:17" ht="24" x14ac:dyDescent="0.25">
      <c r="B480" s="284"/>
      <c r="C480" s="28" t="s">
        <v>17</v>
      </c>
      <c r="D480" s="19" t="s">
        <v>355</v>
      </c>
      <c r="E480" s="24" t="s">
        <v>165</v>
      </c>
      <c r="F480" s="22" t="s">
        <v>164</v>
      </c>
      <c r="G480" s="26">
        <v>4.2300000000000004</v>
      </c>
      <c r="H480" s="26">
        <v>2.4340000000000002</v>
      </c>
      <c r="I480" s="22">
        <f t="shared" si="56"/>
        <v>10.295820000000001</v>
      </c>
      <c r="J480" s="25">
        <v>1</v>
      </c>
      <c r="K480" s="78">
        <f t="shared" si="57"/>
        <v>10.295820000000001</v>
      </c>
      <c r="L480" s="79">
        <v>1.05</v>
      </c>
      <c r="M480" s="86">
        <f t="shared" si="58"/>
        <v>10.810611000000002</v>
      </c>
      <c r="N480" s="232" t="s">
        <v>441</v>
      </c>
      <c r="O480" s="17"/>
    </row>
    <row r="481" spans="2:24" ht="24" x14ac:dyDescent="0.25">
      <c r="B481" s="284"/>
      <c r="C481" s="28" t="s">
        <v>18</v>
      </c>
      <c r="D481" s="19" t="s">
        <v>355</v>
      </c>
      <c r="E481" s="24" t="s">
        <v>165</v>
      </c>
      <c r="F481" s="22" t="s">
        <v>164</v>
      </c>
      <c r="G481" s="26">
        <v>4.83</v>
      </c>
      <c r="H481" s="26">
        <v>2.4340000000000002</v>
      </c>
      <c r="I481" s="22">
        <f t="shared" si="56"/>
        <v>11.756220000000001</v>
      </c>
      <c r="J481" s="25">
        <v>1</v>
      </c>
      <c r="K481" s="78">
        <f t="shared" si="57"/>
        <v>11.756220000000001</v>
      </c>
      <c r="L481" s="79">
        <v>1.05</v>
      </c>
      <c r="M481" s="86">
        <f t="shared" si="58"/>
        <v>12.344031000000001</v>
      </c>
      <c r="N481" s="232" t="s">
        <v>441</v>
      </c>
      <c r="O481" s="17"/>
    </row>
    <row r="482" spans="2:24" ht="24" x14ac:dyDescent="0.25">
      <c r="B482" s="284"/>
      <c r="C482" s="28" t="s">
        <v>19</v>
      </c>
      <c r="D482" s="19" t="s">
        <v>355</v>
      </c>
      <c r="E482" s="24" t="s">
        <v>165</v>
      </c>
      <c r="F482" s="22" t="s">
        <v>164</v>
      </c>
      <c r="G482" s="26">
        <v>4.68</v>
      </c>
      <c r="H482" s="26">
        <v>2.4340000000000002</v>
      </c>
      <c r="I482" s="22">
        <f t="shared" si="56"/>
        <v>11.391120000000001</v>
      </c>
      <c r="J482" s="25">
        <v>1</v>
      </c>
      <c r="K482" s="78">
        <f t="shared" si="57"/>
        <v>11.391120000000001</v>
      </c>
      <c r="L482" s="79">
        <v>1.05</v>
      </c>
      <c r="M482" s="86">
        <f t="shared" si="58"/>
        <v>11.960676000000001</v>
      </c>
      <c r="N482" s="232" t="s">
        <v>441</v>
      </c>
      <c r="O482" s="17"/>
    </row>
    <row r="483" spans="2:24" ht="24" x14ac:dyDescent="0.25">
      <c r="B483" s="284"/>
      <c r="C483" s="28" t="s">
        <v>20</v>
      </c>
      <c r="D483" s="19" t="s">
        <v>355</v>
      </c>
      <c r="E483" s="24" t="s">
        <v>165</v>
      </c>
      <c r="F483" s="22" t="s">
        <v>164</v>
      </c>
      <c r="G483" s="26">
        <v>4.1500000000000004</v>
      </c>
      <c r="H483" s="26">
        <v>2.4340000000000002</v>
      </c>
      <c r="I483" s="22">
        <f t="shared" si="56"/>
        <v>10.101100000000002</v>
      </c>
      <c r="J483" s="25">
        <v>1</v>
      </c>
      <c r="K483" s="78">
        <f t="shared" si="57"/>
        <v>10.101100000000002</v>
      </c>
      <c r="L483" s="79">
        <v>1.05</v>
      </c>
      <c r="M483" s="86">
        <f t="shared" si="58"/>
        <v>10.606155000000003</v>
      </c>
      <c r="N483" s="232" t="s">
        <v>441</v>
      </c>
      <c r="O483" s="17"/>
    </row>
    <row r="484" spans="2:24" ht="48" x14ac:dyDescent="0.25">
      <c r="B484" s="284"/>
      <c r="C484" s="316" t="s">
        <v>21</v>
      </c>
      <c r="D484" s="23" t="s">
        <v>391</v>
      </c>
      <c r="E484" s="20" t="s">
        <v>37</v>
      </c>
      <c r="F484" s="22" t="s">
        <v>164</v>
      </c>
      <c r="G484" s="22">
        <v>1.68</v>
      </c>
      <c r="H484" s="22">
        <f>X6</f>
        <v>24.148</v>
      </c>
      <c r="I484" s="22">
        <f t="shared" si="56"/>
        <v>40.568639999999995</v>
      </c>
      <c r="J484" s="21">
        <v>1</v>
      </c>
      <c r="K484" s="78">
        <f t="shared" si="57"/>
        <v>40.568639999999995</v>
      </c>
      <c r="L484" s="79">
        <v>1.05</v>
      </c>
      <c r="M484" s="87">
        <f t="shared" si="58"/>
        <v>42.597071999999997</v>
      </c>
      <c r="N484" s="310" t="s">
        <v>441</v>
      </c>
      <c r="O484" s="17"/>
    </row>
    <row r="485" spans="2:24" x14ac:dyDescent="0.25">
      <c r="B485" s="284"/>
      <c r="C485" s="317"/>
      <c r="D485" s="34" t="s">
        <v>362</v>
      </c>
      <c r="E485" s="20" t="s">
        <v>166</v>
      </c>
      <c r="F485" s="22" t="s">
        <v>164</v>
      </c>
      <c r="G485" s="22" t="s">
        <v>37</v>
      </c>
      <c r="H485" s="22" t="s">
        <v>37</v>
      </c>
      <c r="I485" s="22">
        <f>X34</f>
        <v>2.0724</v>
      </c>
      <c r="J485" s="20">
        <v>5</v>
      </c>
      <c r="K485" s="78">
        <f t="shared" si="57"/>
        <v>10.362</v>
      </c>
      <c r="L485" s="79">
        <v>1.05</v>
      </c>
      <c r="M485" s="87">
        <f t="shared" si="58"/>
        <v>10.880100000000001</v>
      </c>
      <c r="N485" s="311"/>
      <c r="O485" s="17"/>
    </row>
    <row r="486" spans="2:24" x14ac:dyDescent="0.25">
      <c r="B486" s="284"/>
      <c r="C486" s="317"/>
      <c r="D486" s="34" t="s">
        <v>371</v>
      </c>
      <c r="E486" s="20" t="s">
        <v>165</v>
      </c>
      <c r="F486" s="22" t="s">
        <v>164</v>
      </c>
      <c r="G486" s="22">
        <v>0.27</v>
      </c>
      <c r="H486" s="22">
        <v>2.4340000000000002</v>
      </c>
      <c r="I486" s="22">
        <f>G486*H486</f>
        <v>0.6571800000000001</v>
      </c>
      <c r="J486" s="20">
        <f>J485</f>
        <v>5</v>
      </c>
      <c r="K486" s="78">
        <f t="shared" si="57"/>
        <v>3.2859000000000007</v>
      </c>
      <c r="L486" s="79">
        <v>1.05</v>
      </c>
      <c r="M486" s="87">
        <f t="shared" si="58"/>
        <v>3.4501950000000008</v>
      </c>
      <c r="N486" s="311"/>
      <c r="O486" s="17"/>
    </row>
    <row r="487" spans="2:24" x14ac:dyDescent="0.25">
      <c r="B487" s="284"/>
      <c r="C487" s="318"/>
      <c r="D487" s="37"/>
      <c r="E487" s="38"/>
      <c r="F487" s="38"/>
      <c r="G487" s="40"/>
      <c r="H487" s="40"/>
      <c r="I487" s="40"/>
      <c r="J487" s="39" t="s">
        <v>169</v>
      </c>
      <c r="K487" s="79">
        <f>SUM(K484:K486)</f>
        <v>54.216539999999995</v>
      </c>
      <c r="L487" s="79">
        <v>1.05</v>
      </c>
      <c r="M487" s="86">
        <f>SUM(M484:M486)</f>
        <v>56.927366999999997</v>
      </c>
      <c r="N487" s="312"/>
      <c r="O487" s="17"/>
    </row>
    <row r="488" spans="2:24" ht="48" x14ac:dyDescent="0.25">
      <c r="B488" s="284"/>
      <c r="C488" s="331" t="s">
        <v>22</v>
      </c>
      <c r="D488" s="23" t="s">
        <v>391</v>
      </c>
      <c r="E488" s="52" t="s">
        <v>37</v>
      </c>
      <c r="F488" s="22" t="s">
        <v>164</v>
      </c>
      <c r="G488" s="35">
        <v>40.26</v>
      </c>
      <c r="H488" s="35">
        <f>X6</f>
        <v>24.148</v>
      </c>
      <c r="I488" s="22">
        <f>G488*H488</f>
        <v>972.1984799999999</v>
      </c>
      <c r="J488" s="36">
        <v>1</v>
      </c>
      <c r="K488" s="78">
        <f>I488*J488</f>
        <v>972.1984799999999</v>
      </c>
      <c r="L488" s="79">
        <v>1.05</v>
      </c>
      <c r="M488" s="87">
        <f>K488*L488</f>
        <v>1020.808404</v>
      </c>
      <c r="N488" s="310" t="s">
        <v>441</v>
      </c>
      <c r="O488" s="31"/>
      <c r="P488" s="12"/>
    </row>
    <row r="489" spans="2:24" x14ac:dyDescent="0.25">
      <c r="B489" s="284"/>
      <c r="C489" s="332"/>
      <c r="D489" s="34" t="s">
        <v>370</v>
      </c>
      <c r="E489" s="20" t="s">
        <v>166</v>
      </c>
      <c r="F489" s="22" t="s">
        <v>164</v>
      </c>
      <c r="G489" s="35" t="s">
        <v>37</v>
      </c>
      <c r="H489" s="35" t="s">
        <v>37</v>
      </c>
      <c r="I489" s="35">
        <f>X34</f>
        <v>2.0724</v>
      </c>
      <c r="J489" s="20">
        <v>118</v>
      </c>
      <c r="K489" s="78">
        <f>I489*J489</f>
        <v>244.54320000000001</v>
      </c>
      <c r="L489" s="79">
        <v>1.05</v>
      </c>
      <c r="M489" s="87">
        <f>K489*L489</f>
        <v>256.77036000000004</v>
      </c>
      <c r="N489" s="311"/>
      <c r="O489" s="31"/>
      <c r="P489" s="12"/>
    </row>
    <row r="490" spans="2:24" x14ac:dyDescent="0.25">
      <c r="B490" s="284"/>
      <c r="C490" s="332"/>
      <c r="D490" s="34" t="s">
        <v>356</v>
      </c>
      <c r="E490" s="20" t="s">
        <v>165</v>
      </c>
      <c r="F490" s="22" t="s">
        <v>164</v>
      </c>
      <c r="G490" s="35">
        <v>0.27</v>
      </c>
      <c r="H490" s="22">
        <v>2.4340000000000002</v>
      </c>
      <c r="I490" s="22">
        <f>G490*H490</f>
        <v>0.6571800000000001</v>
      </c>
      <c r="J490" s="20">
        <f>J489</f>
        <v>118</v>
      </c>
      <c r="K490" s="78">
        <f>I490*J490</f>
        <v>77.547240000000016</v>
      </c>
      <c r="L490" s="79">
        <v>1.05</v>
      </c>
      <c r="M490" s="87">
        <f>K490*L490</f>
        <v>81.424602000000021</v>
      </c>
      <c r="N490" s="311"/>
      <c r="O490" s="31"/>
      <c r="P490" s="12"/>
    </row>
    <row r="491" spans="2:24" x14ac:dyDescent="0.25">
      <c r="B491" s="285"/>
      <c r="C491" s="333"/>
      <c r="D491" s="37"/>
      <c r="E491" s="38"/>
      <c r="F491" s="38"/>
      <c r="G491" s="38"/>
      <c r="H491" s="38"/>
      <c r="I491" s="38"/>
      <c r="J491" s="39" t="s">
        <v>169</v>
      </c>
      <c r="K491" s="79">
        <f>SUM(K488:K490)</f>
        <v>1294.28892</v>
      </c>
      <c r="L491" s="79">
        <v>1.05</v>
      </c>
      <c r="M491" s="86">
        <f>SUM(M488:M490)</f>
        <v>1359.0033660000001</v>
      </c>
      <c r="N491" s="312"/>
      <c r="O491" s="31"/>
      <c r="P491" s="12"/>
    </row>
    <row r="492" spans="2:24" ht="36" hidden="1" x14ac:dyDescent="0.25">
      <c r="B492" s="45"/>
      <c r="C492" s="32" t="s">
        <v>12</v>
      </c>
      <c r="D492" s="32" t="s">
        <v>1</v>
      </c>
      <c r="E492" s="32" t="s">
        <v>163</v>
      </c>
      <c r="F492" s="32" t="s">
        <v>160</v>
      </c>
      <c r="G492" s="32" t="s">
        <v>5</v>
      </c>
      <c r="H492" s="32" t="s">
        <v>7</v>
      </c>
      <c r="I492" s="32" t="s">
        <v>8</v>
      </c>
      <c r="J492" s="33" t="s">
        <v>10</v>
      </c>
      <c r="K492" s="77" t="s">
        <v>162</v>
      </c>
      <c r="L492" s="84" t="s">
        <v>42</v>
      </c>
      <c r="M492" s="33" t="s">
        <v>162</v>
      </c>
      <c r="N492" s="93"/>
      <c r="O492" s="17"/>
      <c r="X492" s="10"/>
    </row>
    <row r="493" spans="2:24" ht="24" customHeight="1" x14ac:dyDescent="0.25">
      <c r="B493" s="283" t="s">
        <v>26</v>
      </c>
      <c r="C493" s="28" t="s">
        <v>27</v>
      </c>
      <c r="D493" s="19" t="s">
        <v>355</v>
      </c>
      <c r="E493" s="24" t="s">
        <v>165</v>
      </c>
      <c r="F493" s="22" t="s">
        <v>164</v>
      </c>
      <c r="G493" s="26">
        <v>4.49</v>
      </c>
      <c r="H493" s="26">
        <v>2.4340000000000002</v>
      </c>
      <c r="I493" s="22">
        <f>G493*H493</f>
        <v>10.928660000000001</v>
      </c>
      <c r="J493" s="25">
        <v>1</v>
      </c>
      <c r="K493" s="78">
        <f t="shared" ref="K493:K506" si="59">I493*J493</f>
        <v>10.928660000000001</v>
      </c>
      <c r="L493" s="79">
        <v>1.05</v>
      </c>
      <c r="M493" s="89">
        <f t="shared" ref="M493:M505" si="60">K493*L493</f>
        <v>11.475093000000001</v>
      </c>
      <c r="N493" s="232" t="s">
        <v>441</v>
      </c>
      <c r="O493" s="17"/>
      <c r="X493" s="15"/>
    </row>
    <row r="494" spans="2:24" ht="24" customHeight="1" x14ac:dyDescent="0.25">
      <c r="B494" s="284"/>
      <c r="C494" s="74" t="s">
        <v>28</v>
      </c>
      <c r="D494" s="19" t="s">
        <v>355</v>
      </c>
      <c r="E494" s="24" t="s">
        <v>165</v>
      </c>
      <c r="F494" s="22" t="s">
        <v>164</v>
      </c>
      <c r="G494" s="30">
        <v>5.0199999999999996</v>
      </c>
      <c r="H494" s="30">
        <v>2.4340000000000002</v>
      </c>
      <c r="I494" s="35">
        <f>G494*H494</f>
        <v>12.218679999999999</v>
      </c>
      <c r="J494" s="29">
        <v>1</v>
      </c>
      <c r="K494" s="82">
        <f t="shared" si="59"/>
        <v>12.218679999999999</v>
      </c>
      <c r="L494" s="79">
        <v>1.05</v>
      </c>
      <c r="M494" s="90">
        <f t="shared" si="60"/>
        <v>12.829613999999999</v>
      </c>
      <c r="N494" s="232" t="s">
        <v>441</v>
      </c>
      <c r="O494" s="17"/>
      <c r="X494" s="15"/>
    </row>
    <row r="495" spans="2:24" ht="15" customHeight="1" x14ac:dyDescent="0.25">
      <c r="B495" s="284"/>
      <c r="C495" s="266" t="s">
        <v>338</v>
      </c>
      <c r="D495" s="267" t="s">
        <v>339</v>
      </c>
      <c r="E495" s="268" t="s">
        <v>457</v>
      </c>
      <c r="F495" s="22" t="s">
        <v>164</v>
      </c>
      <c r="G495" s="270">
        <v>1.2</v>
      </c>
      <c r="H495" s="270">
        <v>2.74</v>
      </c>
      <c r="I495" s="269">
        <f>H495*G495</f>
        <v>3.2880000000000003</v>
      </c>
      <c r="J495" s="271">
        <v>250</v>
      </c>
      <c r="K495" s="272"/>
      <c r="L495" s="269"/>
      <c r="M495" s="273">
        <f>J495*I495</f>
        <v>822.00000000000011</v>
      </c>
      <c r="N495" s="274" t="s">
        <v>452</v>
      </c>
      <c r="O495" s="17"/>
      <c r="X495" s="15"/>
    </row>
    <row r="496" spans="2:24" ht="24" customHeight="1" x14ac:dyDescent="0.25">
      <c r="B496" s="284"/>
      <c r="C496" s="74" t="s">
        <v>30</v>
      </c>
      <c r="D496" s="19" t="s">
        <v>355</v>
      </c>
      <c r="E496" s="24" t="s">
        <v>165</v>
      </c>
      <c r="F496" s="22" t="s">
        <v>164</v>
      </c>
      <c r="G496" s="30">
        <v>5.51</v>
      </c>
      <c r="H496" s="30">
        <v>2.4340000000000002</v>
      </c>
      <c r="I496" s="35">
        <f>G496*H496</f>
        <v>13.411340000000001</v>
      </c>
      <c r="J496" s="29">
        <v>1</v>
      </c>
      <c r="K496" s="82">
        <f t="shared" si="59"/>
        <v>13.411340000000001</v>
      </c>
      <c r="L496" s="79">
        <v>1.05</v>
      </c>
      <c r="M496" s="90">
        <f t="shared" si="60"/>
        <v>14.081907000000001</v>
      </c>
      <c r="N496" s="232" t="s">
        <v>441</v>
      </c>
      <c r="O496" s="17"/>
    </row>
    <row r="497" spans="2:20" ht="24" customHeight="1" x14ac:dyDescent="0.25">
      <c r="B497" s="284"/>
      <c r="C497" s="74" t="s">
        <v>29</v>
      </c>
      <c r="D497" s="19" t="s">
        <v>355</v>
      </c>
      <c r="E497" s="24" t="s">
        <v>165</v>
      </c>
      <c r="F497" s="22" t="s">
        <v>164</v>
      </c>
      <c r="G497" s="30">
        <v>5.25</v>
      </c>
      <c r="H497" s="30">
        <v>2.4340000000000002</v>
      </c>
      <c r="I497" s="35">
        <f t="shared" ref="I497:I511" si="61">G497*H497</f>
        <v>12.778500000000001</v>
      </c>
      <c r="J497" s="29">
        <v>1</v>
      </c>
      <c r="K497" s="82">
        <f t="shared" si="59"/>
        <v>12.778500000000001</v>
      </c>
      <c r="L497" s="79">
        <v>1.05</v>
      </c>
      <c r="M497" s="90">
        <f t="shared" si="60"/>
        <v>13.417425000000001</v>
      </c>
      <c r="N497" s="232" t="s">
        <v>441</v>
      </c>
      <c r="O497" s="17"/>
    </row>
    <row r="498" spans="2:20" ht="24" customHeight="1" x14ac:dyDescent="0.25">
      <c r="B498" s="284"/>
      <c r="C498" s="74" t="s">
        <v>32</v>
      </c>
      <c r="D498" s="19" t="s">
        <v>355</v>
      </c>
      <c r="E498" s="24" t="s">
        <v>165</v>
      </c>
      <c r="F498" s="22" t="s">
        <v>164</v>
      </c>
      <c r="G498" s="30">
        <v>4.83</v>
      </c>
      <c r="H498" s="30">
        <v>2.4340000000000002</v>
      </c>
      <c r="I498" s="35">
        <f t="shared" si="61"/>
        <v>11.756220000000001</v>
      </c>
      <c r="J498" s="29">
        <v>1</v>
      </c>
      <c r="K498" s="82">
        <f t="shared" si="59"/>
        <v>11.756220000000001</v>
      </c>
      <c r="L498" s="79">
        <v>1.05</v>
      </c>
      <c r="M498" s="90">
        <f t="shared" si="60"/>
        <v>12.344031000000001</v>
      </c>
      <c r="N498" s="232" t="s">
        <v>441</v>
      </c>
      <c r="O498" s="17"/>
    </row>
    <row r="499" spans="2:20" ht="24" customHeight="1" x14ac:dyDescent="0.25">
      <c r="B499" s="284"/>
      <c r="C499" s="74" t="s">
        <v>31</v>
      </c>
      <c r="D499" s="19" t="s">
        <v>355</v>
      </c>
      <c r="E499" s="24" t="s">
        <v>165</v>
      </c>
      <c r="F499" s="22" t="s">
        <v>164</v>
      </c>
      <c r="G499" s="30">
        <v>4.2300000000000004</v>
      </c>
      <c r="H499" s="30">
        <v>2.4340000000000002</v>
      </c>
      <c r="I499" s="35">
        <f t="shared" si="61"/>
        <v>10.295820000000001</v>
      </c>
      <c r="J499" s="29">
        <v>1</v>
      </c>
      <c r="K499" s="82">
        <f t="shared" si="59"/>
        <v>10.295820000000001</v>
      </c>
      <c r="L499" s="79">
        <v>1.05</v>
      </c>
      <c r="M499" s="90">
        <f t="shared" si="60"/>
        <v>10.810611000000002</v>
      </c>
      <c r="N499" s="232" t="s">
        <v>441</v>
      </c>
      <c r="O499" s="17"/>
      <c r="T499" s="10"/>
    </row>
    <row r="500" spans="2:20" ht="24" customHeight="1" x14ac:dyDescent="0.25">
      <c r="B500" s="284"/>
      <c r="C500" s="74" t="s">
        <v>34</v>
      </c>
      <c r="D500" s="19" t="s">
        <v>355</v>
      </c>
      <c r="E500" s="24" t="s">
        <v>165</v>
      </c>
      <c r="F500" s="22" t="s">
        <v>164</v>
      </c>
      <c r="G500" s="30">
        <v>4.1500000000000004</v>
      </c>
      <c r="H500" s="30">
        <v>2.4340000000000002</v>
      </c>
      <c r="I500" s="35">
        <f t="shared" si="61"/>
        <v>10.101100000000002</v>
      </c>
      <c r="J500" s="29">
        <v>1</v>
      </c>
      <c r="K500" s="82">
        <f t="shared" si="59"/>
        <v>10.101100000000002</v>
      </c>
      <c r="L500" s="79">
        <v>1.05</v>
      </c>
      <c r="M500" s="90">
        <f t="shared" si="60"/>
        <v>10.606155000000003</v>
      </c>
      <c r="N500" s="232" t="s">
        <v>441</v>
      </c>
      <c r="O500" s="17"/>
      <c r="T500" s="11"/>
    </row>
    <row r="501" spans="2:20" ht="24" customHeight="1" x14ac:dyDescent="0.25">
      <c r="B501" s="284"/>
      <c r="C501" s="74" t="s">
        <v>33</v>
      </c>
      <c r="D501" s="19" t="s">
        <v>355</v>
      </c>
      <c r="E501" s="24" t="s">
        <v>165</v>
      </c>
      <c r="F501" s="22" t="s">
        <v>164</v>
      </c>
      <c r="G501" s="30">
        <v>4.68</v>
      </c>
      <c r="H501" s="30">
        <v>2.4340000000000002</v>
      </c>
      <c r="I501" s="35">
        <f t="shared" si="61"/>
        <v>11.391120000000001</v>
      </c>
      <c r="J501" s="29">
        <v>1</v>
      </c>
      <c r="K501" s="82">
        <f t="shared" si="59"/>
        <v>11.391120000000001</v>
      </c>
      <c r="L501" s="79">
        <v>1.05</v>
      </c>
      <c r="M501" s="90">
        <f t="shared" si="60"/>
        <v>11.960676000000001</v>
      </c>
      <c r="N501" s="232" t="s">
        <v>441</v>
      </c>
      <c r="O501" s="17"/>
      <c r="T501" s="11"/>
    </row>
    <row r="502" spans="2:20" ht="24" customHeight="1" x14ac:dyDescent="0.25">
      <c r="B502" s="284"/>
      <c r="C502" s="74" t="s">
        <v>36</v>
      </c>
      <c r="D502" s="19" t="s">
        <v>355</v>
      </c>
      <c r="E502" s="24" t="s">
        <v>165</v>
      </c>
      <c r="F502" s="22" t="s">
        <v>164</v>
      </c>
      <c r="G502" s="30">
        <v>4.83</v>
      </c>
      <c r="H502" s="30">
        <v>2.4340000000000002</v>
      </c>
      <c r="I502" s="35">
        <f t="shared" si="61"/>
        <v>11.756220000000001</v>
      </c>
      <c r="J502" s="29">
        <v>1</v>
      </c>
      <c r="K502" s="82">
        <f t="shared" si="59"/>
        <v>11.756220000000001</v>
      </c>
      <c r="L502" s="79">
        <v>1.05</v>
      </c>
      <c r="M502" s="90">
        <f t="shared" si="60"/>
        <v>12.344031000000001</v>
      </c>
      <c r="N502" s="232" t="s">
        <v>441</v>
      </c>
      <c r="O502" s="17"/>
    </row>
    <row r="503" spans="2:20" ht="24" customHeight="1" x14ac:dyDescent="0.25">
      <c r="B503" s="284"/>
      <c r="C503" s="74" t="s">
        <v>35</v>
      </c>
      <c r="D503" s="19" t="s">
        <v>355</v>
      </c>
      <c r="E503" s="24" t="s">
        <v>165</v>
      </c>
      <c r="F503" s="22" t="s">
        <v>164</v>
      </c>
      <c r="G503" s="30">
        <v>4.49</v>
      </c>
      <c r="H503" s="30">
        <v>2.4340000000000002</v>
      </c>
      <c r="I503" s="35">
        <f t="shared" si="61"/>
        <v>10.928660000000001</v>
      </c>
      <c r="J503" s="29">
        <v>1</v>
      </c>
      <c r="K503" s="82">
        <f t="shared" si="59"/>
        <v>10.928660000000001</v>
      </c>
      <c r="L503" s="79">
        <v>1.05</v>
      </c>
      <c r="M503" s="90">
        <f t="shared" si="60"/>
        <v>11.475093000000001</v>
      </c>
      <c r="N503" s="232" t="s">
        <v>441</v>
      </c>
      <c r="O503" s="17"/>
    </row>
    <row r="504" spans="2:20" ht="50.1" customHeight="1" x14ac:dyDescent="0.25">
      <c r="B504" s="284"/>
      <c r="C504" s="295" t="s">
        <v>187</v>
      </c>
      <c r="D504" s="23" t="s">
        <v>392</v>
      </c>
      <c r="E504" s="52" t="s">
        <v>37</v>
      </c>
      <c r="F504" s="22" t="s">
        <v>164</v>
      </c>
      <c r="G504" s="35">
        <v>1.78</v>
      </c>
      <c r="H504" s="35">
        <f>X6</f>
        <v>24.148</v>
      </c>
      <c r="I504" s="35">
        <f t="shared" si="61"/>
        <v>42.983440000000002</v>
      </c>
      <c r="J504" s="36">
        <v>1</v>
      </c>
      <c r="K504" s="82">
        <f t="shared" si="59"/>
        <v>42.983440000000002</v>
      </c>
      <c r="L504" s="79">
        <v>1.05</v>
      </c>
      <c r="M504" s="91">
        <f t="shared" si="60"/>
        <v>45.132612000000002</v>
      </c>
      <c r="N504" s="310" t="s">
        <v>441</v>
      </c>
      <c r="O504" s="17"/>
    </row>
    <row r="505" spans="2:20" x14ac:dyDescent="0.25">
      <c r="B505" s="284"/>
      <c r="C505" s="296"/>
      <c r="D505" s="34" t="s">
        <v>362</v>
      </c>
      <c r="E505" s="20" t="s">
        <v>166</v>
      </c>
      <c r="F505" s="22" t="s">
        <v>164</v>
      </c>
      <c r="G505" s="22" t="s">
        <v>37</v>
      </c>
      <c r="H505" s="22" t="s">
        <v>37</v>
      </c>
      <c r="I505" s="22">
        <f>X34</f>
        <v>2.0724</v>
      </c>
      <c r="J505" s="20">
        <v>6</v>
      </c>
      <c r="K505" s="82">
        <f t="shared" si="59"/>
        <v>12.4344</v>
      </c>
      <c r="L505" s="79">
        <v>1.05</v>
      </c>
      <c r="M505" s="91">
        <f t="shared" si="60"/>
        <v>13.05612</v>
      </c>
      <c r="N505" s="311"/>
      <c r="O505" s="17"/>
    </row>
    <row r="506" spans="2:20" x14ac:dyDescent="0.25">
      <c r="B506" s="284"/>
      <c r="C506" s="296"/>
      <c r="D506" s="34" t="s">
        <v>356</v>
      </c>
      <c r="E506" s="20" t="s">
        <v>165</v>
      </c>
      <c r="F506" s="22" t="s">
        <v>164</v>
      </c>
      <c r="G506" s="22">
        <v>0.27</v>
      </c>
      <c r="H506" s="22">
        <v>2.4340000000000002</v>
      </c>
      <c r="I506" s="35">
        <f t="shared" si="61"/>
        <v>0.6571800000000001</v>
      </c>
      <c r="J506" s="20">
        <f>J505</f>
        <v>6</v>
      </c>
      <c r="K506" s="82">
        <f t="shared" si="59"/>
        <v>3.9430800000000006</v>
      </c>
      <c r="L506" s="79"/>
      <c r="M506" s="91">
        <f>K506*L505</f>
        <v>4.1402340000000004</v>
      </c>
      <c r="N506" s="311"/>
      <c r="O506" s="17"/>
    </row>
    <row r="507" spans="2:20" x14ac:dyDescent="0.25">
      <c r="B507" s="284"/>
      <c r="C507" s="297"/>
      <c r="D507" s="37"/>
      <c r="E507" s="38"/>
      <c r="F507" s="38"/>
      <c r="G507" s="40"/>
      <c r="H507" s="40"/>
      <c r="I507" s="40"/>
      <c r="J507" s="39" t="s">
        <v>169</v>
      </c>
      <c r="K507" s="79">
        <f>SUM(K504:K506)</f>
        <v>59.36092</v>
      </c>
      <c r="L507" s="79">
        <v>1.05</v>
      </c>
      <c r="M507" s="86">
        <f>SUM(M504:M506)</f>
        <v>62.328966000000001</v>
      </c>
      <c r="N507" s="312"/>
      <c r="O507" s="17"/>
    </row>
    <row r="508" spans="2:20" ht="24" x14ac:dyDescent="0.25">
      <c r="B508" s="284"/>
      <c r="C508" s="233" t="s">
        <v>404</v>
      </c>
      <c r="D508" s="102" t="s">
        <v>406</v>
      </c>
      <c r="E508" s="103" t="s">
        <v>37</v>
      </c>
      <c r="F508" s="104" t="s">
        <v>164</v>
      </c>
      <c r="G508" s="104">
        <v>2.5</v>
      </c>
      <c r="H508" s="104" t="s">
        <v>37</v>
      </c>
      <c r="I508" s="22">
        <f>Z605</f>
        <v>15.3405</v>
      </c>
      <c r="J508" s="21">
        <v>1</v>
      </c>
      <c r="K508" s="92"/>
      <c r="L508" s="22">
        <v>1.05</v>
      </c>
      <c r="M508" s="92">
        <f>I508*J508*L508</f>
        <v>16.107525000000003</v>
      </c>
      <c r="N508" s="232" t="s">
        <v>405</v>
      </c>
      <c r="O508" s="17"/>
    </row>
    <row r="509" spans="2:20" ht="52.9" customHeight="1" x14ac:dyDescent="0.25">
      <c r="B509" s="284"/>
      <c r="C509" s="295" t="s">
        <v>186</v>
      </c>
      <c r="D509" s="23" t="s">
        <v>391</v>
      </c>
      <c r="E509" s="52" t="s">
        <v>37</v>
      </c>
      <c r="F509" s="22" t="s">
        <v>164</v>
      </c>
      <c r="G509" s="35">
        <v>50.18</v>
      </c>
      <c r="H509" s="35">
        <f>X6</f>
        <v>24.148</v>
      </c>
      <c r="I509" s="35">
        <f t="shared" si="61"/>
        <v>1211.7466400000001</v>
      </c>
      <c r="J509" s="36">
        <v>1</v>
      </c>
      <c r="K509" s="82">
        <f>I509*J509</f>
        <v>1211.7466400000001</v>
      </c>
      <c r="L509" s="79">
        <v>1.05</v>
      </c>
      <c r="M509" s="91">
        <f>K509*L509</f>
        <v>1272.3339720000001</v>
      </c>
      <c r="N509" s="339"/>
      <c r="O509" s="17"/>
    </row>
    <row r="510" spans="2:20" x14ac:dyDescent="0.25">
      <c r="B510" s="284"/>
      <c r="C510" s="296"/>
      <c r="D510" s="34" t="s">
        <v>167</v>
      </c>
      <c r="E510" s="20" t="s">
        <v>166</v>
      </c>
      <c r="F510" s="22" t="s">
        <v>164</v>
      </c>
      <c r="G510" s="22" t="s">
        <v>37</v>
      </c>
      <c r="H510" s="22" t="s">
        <v>37</v>
      </c>
      <c r="I510" s="22">
        <f>X34</f>
        <v>2.0724</v>
      </c>
      <c r="J510" s="20">
        <v>146</v>
      </c>
      <c r="K510" s="82">
        <f>I510*J510</f>
        <v>302.57040000000001</v>
      </c>
      <c r="L510" s="79">
        <v>1.05</v>
      </c>
      <c r="M510" s="91">
        <f>K510*L510</f>
        <v>317.69892000000004</v>
      </c>
      <c r="N510" s="339"/>
      <c r="O510" s="17"/>
    </row>
    <row r="511" spans="2:20" x14ac:dyDescent="0.25">
      <c r="B511" s="284"/>
      <c r="C511" s="296"/>
      <c r="D511" s="34" t="s">
        <v>168</v>
      </c>
      <c r="E511" s="20" t="s">
        <v>165</v>
      </c>
      <c r="F511" s="22" t="s">
        <v>164</v>
      </c>
      <c r="G511" s="22">
        <v>0.27</v>
      </c>
      <c r="H511" s="22">
        <v>2.4340000000000002</v>
      </c>
      <c r="I511" s="35">
        <f t="shared" si="61"/>
        <v>0.6571800000000001</v>
      </c>
      <c r="J511" s="20">
        <f>J510</f>
        <v>146</v>
      </c>
      <c r="K511" s="82">
        <f>I511*J511</f>
        <v>95.948280000000011</v>
      </c>
      <c r="L511" s="79">
        <v>1.05</v>
      </c>
      <c r="M511" s="91">
        <f>K511*L510</f>
        <v>100.74569400000001</v>
      </c>
      <c r="N511" s="339"/>
      <c r="O511" s="17"/>
    </row>
    <row r="512" spans="2:20" x14ac:dyDescent="0.25">
      <c r="B512" s="285"/>
      <c r="C512" s="297"/>
      <c r="D512" s="37"/>
      <c r="E512" s="38"/>
      <c r="F512" s="38"/>
      <c r="G512" s="38"/>
      <c r="H512" s="38"/>
      <c r="I512" s="38"/>
      <c r="J512" s="39" t="s">
        <v>169</v>
      </c>
      <c r="K512" s="79">
        <f>SUM(K509:K511)</f>
        <v>1610.2653200000002</v>
      </c>
      <c r="L512" s="79"/>
      <c r="M512" s="86">
        <f>SUM(M509:M511)</f>
        <v>1690.7785860000001</v>
      </c>
      <c r="N512" s="339"/>
      <c r="O512" s="17"/>
    </row>
    <row r="513" spans="2:25" x14ac:dyDescent="0.25">
      <c r="B513" s="301" t="s">
        <v>245</v>
      </c>
      <c r="C513" s="302"/>
      <c r="D513" s="302"/>
      <c r="E513" s="302"/>
      <c r="F513" s="302"/>
      <c r="G513" s="302"/>
      <c r="H513" s="302"/>
      <c r="I513" s="302"/>
      <c r="J513" s="302"/>
      <c r="K513" s="302"/>
      <c r="L513" s="302"/>
      <c r="M513" s="302"/>
      <c r="N513" s="303"/>
      <c r="O513" s="17"/>
      <c r="Q513" s="16"/>
    </row>
    <row r="514" spans="2:25" s="178" customFormat="1" ht="48" hidden="1" x14ac:dyDescent="0.25">
      <c r="B514" s="336" t="s">
        <v>245</v>
      </c>
      <c r="C514" s="323" t="s">
        <v>284</v>
      </c>
      <c r="D514" s="170" t="s">
        <v>260</v>
      </c>
      <c r="E514" s="171" t="s">
        <v>283</v>
      </c>
      <c r="F514" s="172" t="s">
        <v>263</v>
      </c>
      <c r="G514" s="173" t="s">
        <v>37</v>
      </c>
      <c r="H514" s="173">
        <f>Y515</f>
        <v>19.36</v>
      </c>
      <c r="I514" s="174">
        <f>Y515*V515</f>
        <v>38.72</v>
      </c>
      <c r="J514" s="175">
        <v>1</v>
      </c>
      <c r="K514" s="176">
        <f>I514*J514</f>
        <v>38.72</v>
      </c>
      <c r="L514" s="173">
        <v>1.05</v>
      </c>
      <c r="M514" s="176">
        <f>K514*L514</f>
        <v>40.655999999999999</v>
      </c>
      <c r="N514" s="348"/>
      <c r="O514" s="177"/>
      <c r="Q514" s="179"/>
      <c r="T514" s="180"/>
      <c r="U514" s="180" t="s">
        <v>5</v>
      </c>
      <c r="V514" s="180" t="s">
        <v>41</v>
      </c>
      <c r="W514" s="180" t="s">
        <v>38</v>
      </c>
      <c r="X514" s="180" t="s">
        <v>10</v>
      </c>
      <c r="Y514" s="180" t="s">
        <v>262</v>
      </c>
    </row>
    <row r="515" spans="2:25" s="178" customFormat="1" hidden="1" x14ac:dyDescent="0.25">
      <c r="B515" s="337"/>
      <c r="C515" s="324"/>
      <c r="D515" s="181" t="s">
        <v>354</v>
      </c>
      <c r="E515" s="171" t="s">
        <v>264</v>
      </c>
      <c r="F515" s="173" t="s">
        <v>164</v>
      </c>
      <c r="G515" s="173">
        <v>6</v>
      </c>
      <c r="H515" s="173">
        <v>13.978999999999999</v>
      </c>
      <c r="I515" s="173">
        <f>G515*H515</f>
        <v>83.873999999999995</v>
      </c>
      <c r="J515" s="171">
        <v>1</v>
      </c>
      <c r="K515" s="173">
        <f>I515*J515</f>
        <v>83.873999999999995</v>
      </c>
      <c r="L515" s="173">
        <v>1.05</v>
      </c>
      <c r="M515" s="176">
        <f>K515*L515</f>
        <v>88.067700000000002</v>
      </c>
      <c r="N515" s="349"/>
      <c r="O515" s="177"/>
      <c r="Q515" s="179"/>
      <c r="T515" s="180" t="s">
        <v>261</v>
      </c>
      <c r="U515" s="182">
        <v>1</v>
      </c>
      <c r="V515" s="182">
        <v>2</v>
      </c>
      <c r="W515" s="182">
        <f>U515*V515</f>
        <v>2</v>
      </c>
      <c r="X515" s="183">
        <v>1</v>
      </c>
      <c r="Y515" s="182">
        <v>19.36</v>
      </c>
    </row>
    <row r="516" spans="2:25" s="178" customFormat="1" hidden="1" x14ac:dyDescent="0.25">
      <c r="B516" s="337"/>
      <c r="C516" s="324"/>
      <c r="D516" s="181" t="s">
        <v>360</v>
      </c>
      <c r="E516" s="171" t="s">
        <v>285</v>
      </c>
      <c r="F516" s="173" t="s">
        <v>164</v>
      </c>
      <c r="G516" s="173">
        <v>1.4</v>
      </c>
      <c r="H516" s="173">
        <v>6.3659999999999997</v>
      </c>
      <c r="I516" s="173">
        <f>G516*H516</f>
        <v>8.9123999999999981</v>
      </c>
      <c r="J516" s="171">
        <v>2</v>
      </c>
      <c r="K516" s="173">
        <f>I516*J516</f>
        <v>17.824799999999996</v>
      </c>
      <c r="L516" s="173">
        <v>1.05</v>
      </c>
      <c r="M516" s="176">
        <f>K516*L516</f>
        <v>18.716039999999996</v>
      </c>
      <c r="N516" s="349"/>
      <c r="O516" s="177"/>
      <c r="Q516" s="179"/>
    </row>
    <row r="517" spans="2:25" s="178" customFormat="1" hidden="1" x14ac:dyDescent="0.25">
      <c r="B517" s="337"/>
      <c r="C517" s="324"/>
      <c r="D517" s="184" t="s">
        <v>362</v>
      </c>
      <c r="E517" s="185" t="s">
        <v>287</v>
      </c>
      <c r="F517" s="173" t="s">
        <v>164</v>
      </c>
      <c r="G517" s="173" t="s">
        <v>37</v>
      </c>
      <c r="H517" s="173" t="s">
        <v>37</v>
      </c>
      <c r="I517" s="173">
        <f>Y521</f>
        <v>1.7662500000000001</v>
      </c>
      <c r="J517" s="171">
        <v>2</v>
      </c>
      <c r="K517" s="173">
        <f>I517*J517</f>
        <v>3.5325000000000002</v>
      </c>
      <c r="L517" s="173">
        <v>1.05</v>
      </c>
      <c r="M517" s="176">
        <f>K517*L517</f>
        <v>3.7091250000000002</v>
      </c>
      <c r="N517" s="349"/>
      <c r="O517" s="177"/>
      <c r="Q517" s="179"/>
    </row>
    <row r="518" spans="2:25" s="178" customFormat="1" hidden="1" x14ac:dyDescent="0.25">
      <c r="B518" s="337"/>
      <c r="C518" s="325"/>
      <c r="D518" s="186"/>
      <c r="E518" s="187"/>
      <c r="F518" s="187"/>
      <c r="G518" s="187"/>
      <c r="H518" s="187"/>
      <c r="I518" s="187"/>
      <c r="J518" s="188" t="s">
        <v>169</v>
      </c>
      <c r="K518" s="173">
        <f>SUM(K514:K516)</f>
        <v>140.41879999999998</v>
      </c>
      <c r="L518" s="173"/>
      <c r="M518" s="189">
        <f>SUM(M514:M517)</f>
        <v>151.148865</v>
      </c>
      <c r="N518" s="350"/>
      <c r="O518" s="177"/>
      <c r="Q518" s="179"/>
      <c r="T518" s="190" t="s">
        <v>286</v>
      </c>
      <c r="U518" s="145">
        <v>1</v>
      </c>
      <c r="V518" s="145">
        <v>2</v>
      </c>
      <c r="W518" s="145">
        <f>U518*V518</f>
        <v>2</v>
      </c>
      <c r="X518" s="145">
        <v>1</v>
      </c>
      <c r="Y518" s="145">
        <v>157</v>
      </c>
    </row>
    <row r="519" spans="2:25" s="178" customFormat="1" ht="60" hidden="1" x14ac:dyDescent="0.25">
      <c r="B519" s="337"/>
      <c r="C519" s="191" t="s">
        <v>298</v>
      </c>
      <c r="D519" s="192" t="s">
        <v>358</v>
      </c>
      <c r="E519" s="171" t="s">
        <v>37</v>
      </c>
      <c r="F519" s="173" t="s">
        <v>164</v>
      </c>
      <c r="G519" s="173">
        <v>4</v>
      </c>
      <c r="H519" s="173">
        <f>Y669</f>
        <v>20.999000000000002</v>
      </c>
      <c r="I519" s="173">
        <f>G519*H519</f>
        <v>83.996000000000009</v>
      </c>
      <c r="J519" s="175">
        <v>1</v>
      </c>
      <c r="K519" s="176">
        <f>I519*J519</f>
        <v>83.996000000000009</v>
      </c>
      <c r="L519" s="173">
        <v>1.05</v>
      </c>
      <c r="M519" s="176">
        <f>K519*L519</f>
        <v>88.19580000000002</v>
      </c>
      <c r="N519" s="193"/>
      <c r="O519" s="177"/>
      <c r="Q519" s="179"/>
      <c r="T519" s="190"/>
      <c r="U519" s="145"/>
      <c r="V519" s="145"/>
      <c r="W519" s="145"/>
      <c r="X519" s="145"/>
      <c r="Y519" s="145"/>
    </row>
    <row r="520" spans="2:25" ht="24.75" thickBot="1" x14ac:dyDescent="0.3">
      <c r="B520" s="283" t="s">
        <v>245</v>
      </c>
      <c r="C520" s="298" t="s">
        <v>453</v>
      </c>
      <c r="D520" s="23" t="s">
        <v>367</v>
      </c>
      <c r="E520" s="20" t="s">
        <v>165</v>
      </c>
      <c r="F520" s="22" t="s">
        <v>164</v>
      </c>
      <c r="G520" s="50">
        <v>3.8</v>
      </c>
      <c r="H520" s="22">
        <v>2.4340000000000002</v>
      </c>
      <c r="I520" s="63">
        <f>G520*H520</f>
        <v>9.2492000000000001</v>
      </c>
      <c r="J520" s="72">
        <v>3</v>
      </c>
      <c r="K520" s="60"/>
      <c r="L520" s="22">
        <v>1.05</v>
      </c>
      <c r="M520" s="92">
        <f>I520*J520*L520</f>
        <v>29.134979999999999</v>
      </c>
      <c r="N520" s="310"/>
      <c r="O520" s="17"/>
      <c r="T520" s="2" t="s">
        <v>13</v>
      </c>
      <c r="U520" s="3">
        <v>0.15</v>
      </c>
      <c r="V520" s="3">
        <v>0.15</v>
      </c>
      <c r="W520" s="3">
        <f>U520*V520</f>
        <v>2.2499999999999999E-2</v>
      </c>
      <c r="X520" s="3">
        <f>W518/W520</f>
        <v>88.888888888888886</v>
      </c>
      <c r="Y520" s="3">
        <f>Y518/X520</f>
        <v>1.7662500000000001</v>
      </c>
    </row>
    <row r="521" spans="2:25" ht="16.5" thickTop="1" thickBot="1" x14ac:dyDescent="0.3">
      <c r="B521" s="284"/>
      <c r="C521" s="299"/>
      <c r="D521" s="23" t="s">
        <v>366</v>
      </c>
      <c r="E521" s="20" t="s">
        <v>165</v>
      </c>
      <c r="F521" s="22" t="s">
        <v>164</v>
      </c>
      <c r="G521" s="50">
        <v>0.95</v>
      </c>
      <c r="H521" s="22">
        <v>2.4340000000000002</v>
      </c>
      <c r="I521" s="63">
        <f>G521*H521</f>
        <v>2.3123</v>
      </c>
      <c r="J521" s="72">
        <v>4</v>
      </c>
      <c r="K521" s="60"/>
      <c r="L521" s="22">
        <v>1.05</v>
      </c>
      <c r="M521" s="92">
        <f>I521*J521*L521</f>
        <v>9.7116600000000002</v>
      </c>
      <c r="N521" s="311"/>
      <c r="O521" s="17"/>
      <c r="T521" s="334" t="s">
        <v>39</v>
      </c>
      <c r="U521" s="334"/>
      <c r="V521" s="334"/>
      <c r="W521" s="334"/>
      <c r="X521" s="334"/>
      <c r="Y521" s="14">
        <f>Y520</f>
        <v>1.7662500000000001</v>
      </c>
    </row>
    <row r="522" spans="2:25" ht="15.75" thickTop="1" x14ac:dyDescent="0.25">
      <c r="B522" s="284"/>
      <c r="C522" s="299"/>
      <c r="D522" s="73"/>
      <c r="E522" s="20"/>
      <c r="F522" s="22"/>
      <c r="G522" s="62"/>
      <c r="H522" s="62"/>
      <c r="I522" s="63"/>
      <c r="J522" s="42" t="s">
        <v>169</v>
      </c>
      <c r="K522" s="22">
        <f>SUM(K512:K521)</f>
        <v>1978.6314200000004</v>
      </c>
      <c r="L522" s="22"/>
      <c r="M522" s="140">
        <f>SUM(M520:M521)</f>
        <v>38.846640000000001</v>
      </c>
      <c r="N522" s="311"/>
      <c r="O522" s="17"/>
      <c r="Q522" s="16"/>
    </row>
    <row r="523" spans="2:25" x14ac:dyDescent="0.25">
      <c r="B523" s="284"/>
      <c r="C523" s="300"/>
      <c r="D523" s="73"/>
      <c r="E523" s="20"/>
      <c r="F523" s="22"/>
      <c r="G523" s="62"/>
      <c r="H523" s="62"/>
      <c r="I523" s="63"/>
      <c r="J523" s="65">
        <v>2</v>
      </c>
      <c r="K523" s="60"/>
      <c r="L523" s="60"/>
      <c r="M523" s="140">
        <f>M522*J523</f>
        <v>77.693280000000001</v>
      </c>
      <c r="N523" s="312"/>
      <c r="O523" s="17"/>
      <c r="Q523" s="16"/>
    </row>
    <row r="524" spans="2:25" ht="24" x14ac:dyDescent="0.25">
      <c r="B524" s="284"/>
      <c r="C524" s="298" t="s">
        <v>454</v>
      </c>
      <c r="D524" s="23" t="s">
        <v>367</v>
      </c>
      <c r="E524" s="20" t="s">
        <v>165</v>
      </c>
      <c r="F524" s="22" t="s">
        <v>164</v>
      </c>
      <c r="G524" s="50">
        <v>3.45</v>
      </c>
      <c r="H524" s="22">
        <v>2.4340000000000002</v>
      </c>
      <c r="I524" s="63">
        <f>G524*H524</f>
        <v>8.3973000000000013</v>
      </c>
      <c r="J524" s="72">
        <v>2</v>
      </c>
      <c r="K524" s="60"/>
      <c r="L524" s="22">
        <v>1.05</v>
      </c>
      <c r="M524" s="92">
        <f>I524*J524*L524</f>
        <v>17.634330000000002</v>
      </c>
      <c r="N524" s="310"/>
      <c r="O524" s="17"/>
    </row>
    <row r="525" spans="2:25" x14ac:dyDescent="0.25">
      <c r="B525" s="284"/>
      <c r="C525" s="299"/>
      <c r="D525" s="23" t="s">
        <v>366</v>
      </c>
      <c r="E525" s="20" t="s">
        <v>165</v>
      </c>
      <c r="F525" s="22" t="s">
        <v>164</v>
      </c>
      <c r="G525" s="50">
        <v>0.95</v>
      </c>
      <c r="H525" s="22">
        <v>2.4340000000000002</v>
      </c>
      <c r="I525" s="63">
        <f>G525*H525</f>
        <v>2.3123</v>
      </c>
      <c r="J525" s="72">
        <v>4</v>
      </c>
      <c r="K525" s="60"/>
      <c r="L525" s="22">
        <v>1.05</v>
      </c>
      <c r="M525" s="92">
        <f>I525*J525*L525</f>
        <v>9.7116600000000002</v>
      </c>
      <c r="N525" s="311"/>
      <c r="O525" s="17"/>
    </row>
    <row r="526" spans="2:25" x14ac:dyDescent="0.25">
      <c r="B526" s="284"/>
      <c r="C526" s="299"/>
      <c r="D526" s="73"/>
      <c r="E526" s="20"/>
      <c r="F526" s="22"/>
      <c r="G526" s="62"/>
      <c r="H526" s="62"/>
      <c r="I526" s="63"/>
      <c r="J526" s="42" t="s">
        <v>169</v>
      </c>
      <c r="K526" s="22">
        <f>SUM(K522:K525)</f>
        <v>1978.6314200000004</v>
      </c>
      <c r="L526" s="22"/>
      <c r="M526" s="140">
        <f>SUM(M524:M525)</f>
        <v>27.34599</v>
      </c>
      <c r="N526" s="311"/>
      <c r="O526" s="17"/>
      <c r="Q526" s="16"/>
    </row>
    <row r="527" spans="2:25" x14ac:dyDescent="0.25">
      <c r="B527" s="284"/>
      <c r="C527" s="298" t="s">
        <v>412</v>
      </c>
      <c r="D527" s="69" t="s">
        <v>249</v>
      </c>
      <c r="E527" s="47" t="s">
        <v>233</v>
      </c>
      <c r="F527" s="22" t="s">
        <v>164</v>
      </c>
      <c r="G527" s="50">
        <v>8.1999999999999993</v>
      </c>
      <c r="H527" s="49">
        <v>4.383</v>
      </c>
      <c r="I527" s="49">
        <f>G527*H527</f>
        <v>35.940599999999996</v>
      </c>
      <c r="J527" s="47">
        <v>1</v>
      </c>
      <c r="K527" s="60">
        <f>I527*J527</f>
        <v>35.940599999999996</v>
      </c>
      <c r="L527" s="22">
        <v>1.05</v>
      </c>
      <c r="M527" s="60">
        <f>K527*L527</f>
        <v>37.737629999999996</v>
      </c>
      <c r="N527" s="311"/>
      <c r="O527" s="17"/>
      <c r="Q527" s="16"/>
    </row>
    <row r="528" spans="2:25" x14ac:dyDescent="0.25">
      <c r="B528" s="284"/>
      <c r="C528" s="299"/>
      <c r="D528" s="69" t="s">
        <v>248</v>
      </c>
      <c r="E528" s="47" t="s">
        <v>233</v>
      </c>
      <c r="F528" s="22" t="s">
        <v>164</v>
      </c>
      <c r="G528" s="50">
        <v>1.26</v>
      </c>
      <c r="H528" s="49">
        <v>4.383</v>
      </c>
      <c r="I528" s="49">
        <f t="shared" ref="I528:I530" si="62">G528*H528</f>
        <v>5.5225800000000005</v>
      </c>
      <c r="J528" s="47">
        <v>8</v>
      </c>
      <c r="K528" s="60">
        <f t="shared" ref="K528:K532" si="63">I528*J528</f>
        <v>44.180640000000004</v>
      </c>
      <c r="L528" s="22">
        <v>1.05</v>
      </c>
      <c r="M528" s="60">
        <f t="shared" ref="M528:M532" si="64">K528*L528</f>
        <v>46.389672000000004</v>
      </c>
      <c r="N528" s="311"/>
      <c r="O528" s="17"/>
      <c r="Q528" s="16"/>
    </row>
    <row r="529" spans="2:17" x14ac:dyDescent="0.25">
      <c r="B529" s="284"/>
      <c r="C529" s="299"/>
      <c r="D529" s="69" t="s">
        <v>250</v>
      </c>
      <c r="E529" s="47" t="s">
        <v>234</v>
      </c>
      <c r="F529" s="22" t="s">
        <v>164</v>
      </c>
      <c r="G529" s="50">
        <v>8.1999999999999993</v>
      </c>
      <c r="H529" s="49">
        <v>2.36</v>
      </c>
      <c r="I529" s="49">
        <f t="shared" si="62"/>
        <v>19.351999999999997</v>
      </c>
      <c r="J529" s="47">
        <v>1</v>
      </c>
      <c r="K529" s="60">
        <f t="shared" si="63"/>
        <v>19.351999999999997</v>
      </c>
      <c r="L529" s="22">
        <v>1.05</v>
      </c>
      <c r="M529" s="60">
        <f t="shared" si="64"/>
        <v>20.319599999999998</v>
      </c>
      <c r="N529" s="311"/>
      <c r="O529" s="17"/>
      <c r="Q529" s="16"/>
    </row>
    <row r="530" spans="2:17" x14ac:dyDescent="0.25">
      <c r="B530" s="284"/>
      <c r="C530" s="299"/>
      <c r="D530" s="69" t="s">
        <v>231</v>
      </c>
      <c r="E530" s="47" t="s">
        <v>235</v>
      </c>
      <c r="F530" s="22" t="s">
        <v>164</v>
      </c>
      <c r="G530" s="50">
        <v>8.1999999999999993</v>
      </c>
      <c r="H530" s="49">
        <v>1.84</v>
      </c>
      <c r="I530" s="49">
        <f t="shared" si="62"/>
        <v>15.087999999999999</v>
      </c>
      <c r="J530" s="47">
        <v>1</v>
      </c>
      <c r="K530" s="60">
        <f t="shared" si="63"/>
        <v>15.087999999999999</v>
      </c>
      <c r="L530" s="22">
        <v>1.05</v>
      </c>
      <c r="M530" s="60">
        <f t="shared" si="64"/>
        <v>15.8424</v>
      </c>
      <c r="N530" s="311"/>
      <c r="O530" s="17"/>
      <c r="Q530" s="16"/>
    </row>
    <row r="531" spans="2:17" x14ac:dyDescent="0.25">
      <c r="B531" s="284"/>
      <c r="C531" s="299"/>
      <c r="D531" s="70" t="s">
        <v>247</v>
      </c>
      <c r="E531" s="47" t="s">
        <v>236</v>
      </c>
      <c r="F531" s="22" t="s">
        <v>164</v>
      </c>
      <c r="G531" s="49">
        <v>8.1999999999999993</v>
      </c>
      <c r="H531" s="49">
        <f>Y221</f>
        <v>34</v>
      </c>
      <c r="I531" s="49">
        <f>H531*G531</f>
        <v>278.79999999999995</v>
      </c>
      <c r="J531" s="47">
        <v>1</v>
      </c>
      <c r="K531" s="60">
        <f t="shared" si="63"/>
        <v>278.79999999999995</v>
      </c>
      <c r="L531" s="22">
        <v>1.05</v>
      </c>
      <c r="M531" s="60">
        <f t="shared" si="64"/>
        <v>292.73999999999995</v>
      </c>
      <c r="N531" s="311"/>
      <c r="O531" s="17"/>
      <c r="Q531" s="16"/>
    </row>
    <row r="532" spans="2:17" x14ac:dyDescent="0.25">
      <c r="B532" s="284"/>
      <c r="C532" s="299"/>
      <c r="D532" s="69" t="s">
        <v>232</v>
      </c>
      <c r="E532" s="47" t="s">
        <v>237</v>
      </c>
      <c r="F532" s="22" t="s">
        <v>164</v>
      </c>
      <c r="G532" s="50">
        <v>8.1999999999999993</v>
      </c>
      <c r="H532" s="50">
        <f>Y221</f>
        <v>34</v>
      </c>
      <c r="I532" s="50">
        <f>H532*G532</f>
        <v>278.79999999999995</v>
      </c>
      <c r="J532" s="47">
        <v>1</v>
      </c>
      <c r="K532" s="60">
        <f t="shared" si="63"/>
        <v>278.79999999999995</v>
      </c>
      <c r="L532" s="22">
        <v>1.05</v>
      </c>
      <c r="M532" s="60">
        <f t="shared" si="64"/>
        <v>292.73999999999995</v>
      </c>
      <c r="N532" s="311"/>
      <c r="O532" s="17"/>
      <c r="Q532" s="16"/>
    </row>
    <row r="533" spans="2:17" x14ac:dyDescent="0.25">
      <c r="B533" s="284"/>
      <c r="C533" s="299"/>
      <c r="D533" s="58"/>
      <c r="E533" s="59"/>
      <c r="F533" s="60"/>
      <c r="G533" s="61"/>
      <c r="H533" s="62"/>
      <c r="I533" s="63"/>
      <c r="J533" s="42" t="s">
        <v>169</v>
      </c>
      <c r="K533" s="22">
        <f>SUM(K530:K532)</f>
        <v>572.68799999999987</v>
      </c>
      <c r="L533" s="22"/>
      <c r="M533" s="140">
        <f>SUM(M527:M532)</f>
        <v>705.76930199999993</v>
      </c>
      <c r="N533" s="311"/>
      <c r="O533" s="17"/>
      <c r="Q533" s="16"/>
    </row>
    <row r="534" spans="2:17" x14ac:dyDescent="0.25">
      <c r="B534" s="284"/>
      <c r="C534" s="298" t="s">
        <v>413</v>
      </c>
      <c r="D534" s="69" t="s">
        <v>249</v>
      </c>
      <c r="E534" s="47" t="s">
        <v>233</v>
      </c>
      <c r="F534" s="22" t="s">
        <v>164</v>
      </c>
      <c r="G534" s="50">
        <v>8.1999999999999993</v>
      </c>
      <c r="H534" s="49">
        <v>4.383</v>
      </c>
      <c r="I534" s="49">
        <f t="shared" ref="I534:I537" si="65">G534*H534</f>
        <v>35.940599999999996</v>
      </c>
      <c r="J534" s="47">
        <v>1</v>
      </c>
      <c r="K534" s="60">
        <f t="shared" ref="K534:K539" si="66">I534*J534</f>
        <v>35.940599999999996</v>
      </c>
      <c r="L534" s="22">
        <v>1.05</v>
      </c>
      <c r="M534" s="60">
        <f t="shared" ref="M534:M538" si="67">K534*L534</f>
        <v>37.737629999999996</v>
      </c>
      <c r="N534" s="311"/>
      <c r="O534" s="17"/>
      <c r="Q534" s="16"/>
    </row>
    <row r="535" spans="2:17" x14ac:dyDescent="0.25">
      <c r="B535" s="284"/>
      <c r="C535" s="299"/>
      <c r="D535" s="69" t="s">
        <v>248</v>
      </c>
      <c r="E535" s="47" t="s">
        <v>233</v>
      </c>
      <c r="F535" s="22" t="s">
        <v>164</v>
      </c>
      <c r="G535" s="50">
        <v>1.26</v>
      </c>
      <c r="H535" s="49">
        <v>4.383</v>
      </c>
      <c r="I535" s="49">
        <f t="shared" si="65"/>
        <v>5.5225800000000005</v>
      </c>
      <c r="J535" s="47">
        <v>8</v>
      </c>
      <c r="K535" s="60">
        <f t="shared" si="66"/>
        <v>44.180640000000004</v>
      </c>
      <c r="L535" s="22">
        <v>1.05</v>
      </c>
      <c r="M535" s="60">
        <f t="shared" si="67"/>
        <v>46.389672000000004</v>
      </c>
      <c r="N535" s="311"/>
      <c r="O535" s="17"/>
      <c r="Q535" s="16"/>
    </row>
    <row r="536" spans="2:17" x14ac:dyDescent="0.25">
      <c r="B536" s="284"/>
      <c r="C536" s="299"/>
      <c r="D536" s="69" t="s">
        <v>250</v>
      </c>
      <c r="E536" s="47" t="s">
        <v>234</v>
      </c>
      <c r="F536" s="22" t="s">
        <v>164</v>
      </c>
      <c r="G536" s="50">
        <v>8.1999999999999993</v>
      </c>
      <c r="H536" s="49">
        <v>2.36</v>
      </c>
      <c r="I536" s="49">
        <f t="shared" si="65"/>
        <v>19.351999999999997</v>
      </c>
      <c r="J536" s="47">
        <v>1</v>
      </c>
      <c r="K536" s="60">
        <f t="shared" si="66"/>
        <v>19.351999999999997</v>
      </c>
      <c r="L536" s="22">
        <v>1.05</v>
      </c>
      <c r="M536" s="60">
        <f t="shared" si="67"/>
        <v>20.319599999999998</v>
      </c>
      <c r="N536" s="311"/>
      <c r="O536" s="17"/>
      <c r="Q536" s="16"/>
    </row>
    <row r="537" spans="2:17" x14ac:dyDescent="0.25">
      <c r="B537" s="284"/>
      <c r="C537" s="299"/>
      <c r="D537" s="69" t="s">
        <v>231</v>
      </c>
      <c r="E537" s="47" t="s">
        <v>235</v>
      </c>
      <c r="F537" s="22" t="s">
        <v>164</v>
      </c>
      <c r="G537" s="50">
        <v>8.1999999999999993</v>
      </c>
      <c r="H537" s="49">
        <v>1.84</v>
      </c>
      <c r="I537" s="49">
        <f t="shared" si="65"/>
        <v>15.087999999999999</v>
      </c>
      <c r="J537" s="47">
        <v>1</v>
      </c>
      <c r="K537" s="60">
        <f t="shared" si="66"/>
        <v>15.087999999999999</v>
      </c>
      <c r="L537" s="22">
        <v>1.05</v>
      </c>
      <c r="M537" s="60">
        <f t="shared" si="67"/>
        <v>15.8424</v>
      </c>
      <c r="N537" s="311"/>
      <c r="O537" s="17"/>
      <c r="Q537" s="16"/>
    </row>
    <row r="538" spans="2:17" x14ac:dyDescent="0.25">
      <c r="B538" s="284"/>
      <c r="C538" s="299"/>
      <c r="D538" s="70" t="s">
        <v>247</v>
      </c>
      <c r="E538" s="47" t="s">
        <v>236</v>
      </c>
      <c r="F538" s="22" t="s">
        <v>164</v>
      </c>
      <c r="G538" s="49">
        <v>8.1999999999999993</v>
      </c>
      <c r="H538" s="49">
        <f>Y180/2</f>
        <v>34</v>
      </c>
      <c r="I538" s="49">
        <f>H538*G538</f>
        <v>278.79999999999995</v>
      </c>
      <c r="J538" s="47">
        <v>1</v>
      </c>
      <c r="K538" s="60">
        <f t="shared" si="66"/>
        <v>278.79999999999995</v>
      </c>
      <c r="L538" s="22">
        <v>1.05</v>
      </c>
      <c r="M538" s="60">
        <f t="shared" si="67"/>
        <v>292.73999999999995</v>
      </c>
      <c r="N538" s="311"/>
      <c r="O538" s="17"/>
      <c r="Q538" s="16"/>
    </row>
    <row r="539" spans="2:17" x14ac:dyDescent="0.25">
      <c r="B539" s="284"/>
      <c r="C539" s="299"/>
      <c r="D539" s="69" t="s">
        <v>232</v>
      </c>
      <c r="E539" s="47" t="s">
        <v>237</v>
      </c>
      <c r="F539" s="22" t="s">
        <v>164</v>
      </c>
      <c r="G539" s="50">
        <v>8.1999999999999993</v>
      </c>
      <c r="H539" s="50">
        <f>Y221</f>
        <v>34</v>
      </c>
      <c r="I539" s="50">
        <f>Y221*G539</f>
        <v>278.79999999999995</v>
      </c>
      <c r="J539" s="47">
        <v>1</v>
      </c>
      <c r="K539" s="60">
        <f t="shared" si="66"/>
        <v>278.79999999999995</v>
      </c>
      <c r="L539" s="22">
        <v>1.05</v>
      </c>
      <c r="M539" s="60">
        <f>K539*L539</f>
        <v>292.73999999999995</v>
      </c>
      <c r="N539" s="311"/>
      <c r="O539" s="17"/>
      <c r="Q539" s="16"/>
    </row>
    <row r="540" spans="2:17" x14ac:dyDescent="0.25">
      <c r="B540" s="284"/>
      <c r="C540" s="299"/>
      <c r="D540" s="58"/>
      <c r="E540" s="59"/>
      <c r="F540" s="60"/>
      <c r="G540" s="61"/>
      <c r="H540" s="62"/>
      <c r="I540" s="63"/>
      <c r="J540" s="42" t="s">
        <v>169</v>
      </c>
      <c r="K540" s="22">
        <f t="shared" ref="K540" si="68">SUM(K537:K539)</f>
        <v>572.68799999999987</v>
      </c>
      <c r="L540" s="22"/>
      <c r="M540" s="140">
        <f t="shared" ref="M540" si="69">SUM(M534:M539)</f>
        <v>705.76930199999993</v>
      </c>
      <c r="N540" s="311"/>
      <c r="O540" s="17"/>
      <c r="Q540" s="16"/>
    </row>
    <row r="541" spans="2:17" x14ac:dyDescent="0.25">
      <c r="B541" s="284"/>
      <c r="C541" s="298" t="s">
        <v>414</v>
      </c>
      <c r="D541" s="69" t="s">
        <v>249</v>
      </c>
      <c r="E541" s="47" t="s">
        <v>233</v>
      </c>
      <c r="F541" s="22" t="s">
        <v>164</v>
      </c>
      <c r="G541" s="50">
        <v>8.6999999999999993</v>
      </c>
      <c r="H541" s="49">
        <v>4.383</v>
      </c>
      <c r="I541" s="49">
        <f t="shared" ref="I541:I544" si="70">G541*H541</f>
        <v>38.132099999999994</v>
      </c>
      <c r="J541" s="47">
        <v>1</v>
      </c>
      <c r="K541" s="60">
        <f t="shared" ref="K541:K547" si="71">I541*J541</f>
        <v>38.132099999999994</v>
      </c>
      <c r="L541" s="22">
        <v>1.05</v>
      </c>
      <c r="M541" s="60">
        <f t="shared" ref="M541:M547" si="72">K541*L541</f>
        <v>40.038704999999993</v>
      </c>
      <c r="N541" s="311"/>
      <c r="O541" s="17"/>
      <c r="Q541" s="16"/>
    </row>
    <row r="542" spans="2:17" x14ac:dyDescent="0.25">
      <c r="B542" s="284"/>
      <c r="C542" s="299"/>
      <c r="D542" s="69" t="s">
        <v>248</v>
      </c>
      <c r="E542" s="47" t="s">
        <v>233</v>
      </c>
      <c r="F542" s="22" t="s">
        <v>164</v>
      </c>
      <c r="G542" s="50">
        <v>1.26</v>
      </c>
      <c r="H542" s="49">
        <v>4.383</v>
      </c>
      <c r="I542" s="49">
        <f t="shared" si="70"/>
        <v>5.5225800000000005</v>
      </c>
      <c r="J542" s="47">
        <v>8</v>
      </c>
      <c r="K542" s="60">
        <f t="shared" si="71"/>
        <v>44.180640000000004</v>
      </c>
      <c r="L542" s="22">
        <v>1.05</v>
      </c>
      <c r="M542" s="60">
        <f t="shared" si="72"/>
        <v>46.389672000000004</v>
      </c>
      <c r="N542" s="311"/>
      <c r="O542" s="17"/>
      <c r="Q542" s="16"/>
    </row>
    <row r="543" spans="2:17" x14ac:dyDescent="0.25">
      <c r="B543" s="284"/>
      <c r="C543" s="299"/>
      <c r="D543" s="69" t="s">
        <v>250</v>
      </c>
      <c r="E543" s="47" t="s">
        <v>234</v>
      </c>
      <c r="F543" s="22" t="s">
        <v>164</v>
      </c>
      <c r="G543" s="50">
        <v>8.6999999999999993</v>
      </c>
      <c r="H543" s="49">
        <v>2.36</v>
      </c>
      <c r="I543" s="49">
        <f t="shared" si="70"/>
        <v>20.531999999999996</v>
      </c>
      <c r="J543" s="47">
        <v>1</v>
      </c>
      <c r="K543" s="60">
        <f t="shared" si="71"/>
        <v>20.531999999999996</v>
      </c>
      <c r="L543" s="22">
        <v>1.05</v>
      </c>
      <c r="M543" s="60">
        <f t="shared" si="72"/>
        <v>21.558599999999998</v>
      </c>
      <c r="N543" s="311"/>
      <c r="O543" s="17"/>
      <c r="Q543" s="16"/>
    </row>
    <row r="544" spans="2:17" x14ac:dyDescent="0.25">
      <c r="B544" s="284"/>
      <c r="C544" s="299"/>
      <c r="D544" s="69" t="s">
        <v>231</v>
      </c>
      <c r="E544" s="47" t="s">
        <v>235</v>
      </c>
      <c r="F544" s="22" t="s">
        <v>164</v>
      </c>
      <c r="G544" s="50">
        <v>8.6999999999999993</v>
      </c>
      <c r="H544" s="49">
        <v>1.84</v>
      </c>
      <c r="I544" s="49">
        <f t="shared" si="70"/>
        <v>16.007999999999999</v>
      </c>
      <c r="J544" s="47">
        <v>1</v>
      </c>
      <c r="K544" s="60">
        <f t="shared" si="71"/>
        <v>16.007999999999999</v>
      </c>
      <c r="L544" s="22">
        <v>1.05</v>
      </c>
      <c r="M544" s="60">
        <f t="shared" si="72"/>
        <v>16.808399999999999</v>
      </c>
      <c r="N544" s="311"/>
      <c r="O544" s="17"/>
      <c r="Q544" s="16"/>
    </row>
    <row r="545" spans="2:17" x14ac:dyDescent="0.25">
      <c r="B545" s="284"/>
      <c r="C545" s="299"/>
      <c r="D545" s="70" t="s">
        <v>247</v>
      </c>
      <c r="E545" s="47" t="s">
        <v>236</v>
      </c>
      <c r="F545" s="22" t="s">
        <v>164</v>
      </c>
      <c r="G545" s="50">
        <v>8.6999999999999993</v>
      </c>
      <c r="H545" s="49">
        <f>Y180/2</f>
        <v>34</v>
      </c>
      <c r="I545" s="49">
        <f>H545*G545</f>
        <v>295.79999999999995</v>
      </c>
      <c r="J545" s="47">
        <v>1</v>
      </c>
      <c r="K545" s="60">
        <f t="shared" si="71"/>
        <v>295.79999999999995</v>
      </c>
      <c r="L545" s="22">
        <v>1.05</v>
      </c>
      <c r="M545" s="60">
        <f t="shared" si="72"/>
        <v>310.58999999999997</v>
      </c>
      <c r="N545" s="311"/>
      <c r="O545" s="17"/>
      <c r="Q545" s="16"/>
    </row>
    <row r="546" spans="2:17" x14ac:dyDescent="0.25">
      <c r="B546" s="284"/>
      <c r="C546" s="299"/>
      <c r="D546" s="70"/>
      <c r="E546" s="47"/>
      <c r="F546" s="22"/>
      <c r="G546" s="49"/>
      <c r="H546" s="49"/>
      <c r="I546" s="49"/>
      <c r="J546" s="47"/>
      <c r="K546" s="60"/>
      <c r="L546" s="22"/>
      <c r="M546" s="60"/>
      <c r="N546" s="311"/>
      <c r="O546" s="17"/>
      <c r="Q546" s="16"/>
    </row>
    <row r="547" spans="2:17" ht="14.25" customHeight="1" x14ac:dyDescent="0.25">
      <c r="B547" s="284"/>
      <c r="C547" s="299"/>
      <c r="D547" s="69" t="s">
        <v>232</v>
      </c>
      <c r="E547" s="47" t="s">
        <v>237</v>
      </c>
      <c r="F547" s="22" t="s">
        <v>164</v>
      </c>
      <c r="G547" s="50">
        <v>7.1</v>
      </c>
      <c r="H547" s="50">
        <f>Y221</f>
        <v>34</v>
      </c>
      <c r="I547" s="50">
        <f>G547*Y221</f>
        <v>241.39999999999998</v>
      </c>
      <c r="J547" s="47">
        <v>1</v>
      </c>
      <c r="K547" s="60">
        <f t="shared" si="71"/>
        <v>241.39999999999998</v>
      </c>
      <c r="L547" s="22">
        <v>1.05</v>
      </c>
      <c r="M547" s="22">
        <f t="shared" si="72"/>
        <v>253.47</v>
      </c>
      <c r="N547" s="347"/>
      <c r="O547" s="17"/>
      <c r="Q547" s="16"/>
    </row>
    <row r="548" spans="2:17" x14ac:dyDescent="0.25">
      <c r="B548" s="284"/>
      <c r="C548" s="299"/>
      <c r="D548" s="58"/>
      <c r="E548" s="59"/>
      <c r="F548" s="60"/>
      <c r="G548" s="61"/>
      <c r="H548" s="62"/>
      <c r="I548" s="63"/>
      <c r="J548" s="42" t="s">
        <v>169</v>
      </c>
      <c r="K548" s="22">
        <f>SUM(K544:K547)</f>
        <v>553.20799999999986</v>
      </c>
      <c r="L548" s="22"/>
      <c r="M548" s="237">
        <f>SUM(M541:M547)</f>
        <v>688.85537699999998</v>
      </c>
      <c r="N548" s="347"/>
      <c r="O548" s="17"/>
      <c r="Q548" s="16"/>
    </row>
    <row r="549" spans="2:17" x14ac:dyDescent="0.25">
      <c r="B549" s="284"/>
      <c r="C549" s="298" t="s">
        <v>415</v>
      </c>
      <c r="D549" s="69" t="s">
        <v>249</v>
      </c>
      <c r="E549" s="47" t="s">
        <v>233</v>
      </c>
      <c r="F549" s="22" t="s">
        <v>164</v>
      </c>
      <c r="G549" s="50">
        <v>4.9000000000000004</v>
      </c>
      <c r="H549" s="49">
        <v>4.383</v>
      </c>
      <c r="I549" s="49">
        <f t="shared" ref="I549:I552" si="73">G549*H549</f>
        <v>21.476700000000001</v>
      </c>
      <c r="J549" s="47">
        <v>1</v>
      </c>
      <c r="K549" s="60">
        <f t="shared" ref="K549:K553" si="74">I549*J549</f>
        <v>21.476700000000001</v>
      </c>
      <c r="L549" s="22">
        <v>1.05</v>
      </c>
      <c r="M549" s="22">
        <f t="shared" ref="M549:M553" si="75">K549*L549</f>
        <v>22.550535000000004</v>
      </c>
      <c r="N549" s="234"/>
      <c r="O549" s="17"/>
      <c r="Q549" s="16"/>
    </row>
    <row r="550" spans="2:17" x14ac:dyDescent="0.25">
      <c r="B550" s="284"/>
      <c r="C550" s="299"/>
      <c r="D550" s="69" t="s">
        <v>248</v>
      </c>
      <c r="E550" s="47" t="s">
        <v>233</v>
      </c>
      <c r="F550" s="22" t="s">
        <v>164</v>
      </c>
      <c r="G550" s="50">
        <v>1.26</v>
      </c>
      <c r="H550" s="49">
        <v>4.383</v>
      </c>
      <c r="I550" s="49">
        <f t="shared" si="73"/>
        <v>5.5225800000000005</v>
      </c>
      <c r="J550" s="47">
        <v>5</v>
      </c>
      <c r="K550" s="60">
        <f t="shared" si="74"/>
        <v>27.612900000000003</v>
      </c>
      <c r="L550" s="22">
        <v>1.05</v>
      </c>
      <c r="M550" s="22">
        <f t="shared" si="75"/>
        <v>28.993545000000005</v>
      </c>
      <c r="N550" s="234"/>
      <c r="O550" s="17"/>
      <c r="Q550" s="16"/>
    </row>
    <row r="551" spans="2:17" x14ac:dyDescent="0.25">
      <c r="B551" s="284"/>
      <c r="C551" s="299"/>
      <c r="D551" s="69" t="s">
        <v>250</v>
      </c>
      <c r="E551" s="47" t="s">
        <v>234</v>
      </c>
      <c r="F551" s="22" t="s">
        <v>164</v>
      </c>
      <c r="G551" s="50">
        <v>4.9000000000000004</v>
      </c>
      <c r="H551" s="49">
        <v>2.36</v>
      </c>
      <c r="I551" s="49">
        <f t="shared" si="73"/>
        <v>11.564</v>
      </c>
      <c r="J551" s="47">
        <v>1</v>
      </c>
      <c r="K551" s="60">
        <f t="shared" si="74"/>
        <v>11.564</v>
      </c>
      <c r="L551" s="22">
        <v>1.05</v>
      </c>
      <c r="M551" s="22">
        <f t="shared" si="75"/>
        <v>12.142200000000001</v>
      </c>
      <c r="N551" s="234"/>
      <c r="O551" s="17"/>
      <c r="Q551" s="16"/>
    </row>
    <row r="552" spans="2:17" x14ac:dyDescent="0.25">
      <c r="B552" s="284"/>
      <c r="C552" s="299"/>
      <c r="D552" s="69" t="s">
        <v>231</v>
      </c>
      <c r="E552" s="47" t="s">
        <v>235</v>
      </c>
      <c r="F552" s="22" t="s">
        <v>164</v>
      </c>
      <c r="G552" s="50">
        <v>4.9000000000000004</v>
      </c>
      <c r="H552" s="49">
        <v>1.84</v>
      </c>
      <c r="I552" s="49">
        <f t="shared" si="73"/>
        <v>9.0160000000000018</v>
      </c>
      <c r="J552" s="47">
        <v>1</v>
      </c>
      <c r="K552" s="60">
        <f t="shared" si="74"/>
        <v>9.0160000000000018</v>
      </c>
      <c r="L552" s="22">
        <v>1.05</v>
      </c>
      <c r="M552" s="22">
        <f t="shared" si="75"/>
        <v>9.4668000000000028</v>
      </c>
      <c r="N552" s="234"/>
      <c r="O552" s="17"/>
      <c r="Q552" s="16"/>
    </row>
    <row r="553" spans="2:17" x14ac:dyDescent="0.25">
      <c r="B553" s="284"/>
      <c r="C553" s="299"/>
      <c r="D553" s="70" t="s">
        <v>247</v>
      </c>
      <c r="E553" s="47" t="s">
        <v>236</v>
      </c>
      <c r="F553" s="22" t="s">
        <v>164</v>
      </c>
      <c r="G553" s="49">
        <v>4.9000000000000004</v>
      </c>
      <c r="H553" s="49">
        <f>Y221</f>
        <v>34</v>
      </c>
      <c r="I553" s="49">
        <f>H553*G553</f>
        <v>166.60000000000002</v>
      </c>
      <c r="J553" s="47">
        <v>1</v>
      </c>
      <c r="K553" s="60">
        <f t="shared" si="74"/>
        <v>166.60000000000002</v>
      </c>
      <c r="L553" s="22">
        <v>1.05</v>
      </c>
      <c r="M553" s="22">
        <f t="shared" si="75"/>
        <v>174.93000000000004</v>
      </c>
      <c r="N553" s="234"/>
      <c r="O553" s="17"/>
      <c r="Q553" s="16"/>
    </row>
    <row r="554" spans="2:17" x14ac:dyDescent="0.25">
      <c r="B554" s="284"/>
      <c r="C554" s="299"/>
      <c r="D554" s="70"/>
      <c r="E554" s="47"/>
      <c r="F554" s="22"/>
      <c r="G554" s="49"/>
      <c r="H554" s="49"/>
      <c r="I554" s="49"/>
      <c r="J554" s="47"/>
      <c r="K554" s="60"/>
      <c r="L554" s="22"/>
      <c r="M554" s="22"/>
      <c r="N554" s="234"/>
      <c r="O554" s="17"/>
      <c r="Q554" s="16"/>
    </row>
    <row r="555" spans="2:17" x14ac:dyDescent="0.25">
      <c r="B555" s="284"/>
      <c r="C555" s="299"/>
      <c r="D555" s="69" t="s">
        <v>232</v>
      </c>
      <c r="E555" s="47" t="s">
        <v>237</v>
      </c>
      <c r="F555" s="22" t="s">
        <v>164</v>
      </c>
      <c r="G555" s="50">
        <v>4.9000000000000004</v>
      </c>
      <c r="H555" s="50">
        <f>Y221</f>
        <v>34</v>
      </c>
      <c r="I555" s="48">
        <f>Y221*G555</f>
        <v>166.60000000000002</v>
      </c>
      <c r="J555" s="47">
        <v>1</v>
      </c>
      <c r="K555" s="60">
        <f t="shared" ref="K555" si="76">I555*J555</f>
        <v>166.60000000000002</v>
      </c>
      <c r="L555" s="22">
        <v>1.05</v>
      </c>
      <c r="M555" s="22">
        <f t="shared" ref="M555" si="77">K555*L555</f>
        <v>174.93000000000004</v>
      </c>
      <c r="N555" s="234"/>
      <c r="O555" s="17"/>
      <c r="Q555" s="16"/>
    </row>
    <row r="556" spans="2:17" x14ac:dyDescent="0.25">
      <c r="B556" s="284"/>
      <c r="C556" s="299"/>
      <c r="D556" s="58"/>
      <c r="E556" s="59"/>
      <c r="F556" s="60"/>
      <c r="G556" s="61"/>
      <c r="H556" s="62"/>
      <c r="I556" s="63"/>
      <c r="J556" s="42" t="s">
        <v>169</v>
      </c>
      <c r="K556" s="22">
        <f>SUM(K552:K555)</f>
        <v>342.21600000000001</v>
      </c>
      <c r="L556" s="22"/>
      <c r="M556" s="237">
        <f>SUM(M549:M555)</f>
        <v>423.01308000000006</v>
      </c>
      <c r="N556" s="234"/>
      <c r="O556" s="17"/>
      <c r="Q556" s="16"/>
    </row>
    <row r="557" spans="2:17" ht="15" customHeight="1" x14ac:dyDescent="0.25">
      <c r="B557" s="235"/>
      <c r="C557" s="298" t="s">
        <v>432</v>
      </c>
      <c r="D557" s="58" t="s">
        <v>231</v>
      </c>
      <c r="E557" s="47" t="s">
        <v>426</v>
      </c>
      <c r="F557" s="22" t="s">
        <v>164</v>
      </c>
      <c r="G557" s="50">
        <v>3.35</v>
      </c>
      <c r="H557" s="49">
        <v>20.3</v>
      </c>
      <c r="I557" s="49">
        <f>H557*G557</f>
        <v>68.00500000000001</v>
      </c>
      <c r="J557" s="47">
        <v>1</v>
      </c>
      <c r="K557" s="60"/>
      <c r="L557" s="60"/>
      <c r="M557" s="238">
        <f>J557*I557</f>
        <v>68.00500000000001</v>
      </c>
      <c r="N557" s="234"/>
      <c r="O557" s="17"/>
      <c r="Q557" s="16"/>
    </row>
    <row r="558" spans="2:17" x14ac:dyDescent="0.25">
      <c r="B558" s="235"/>
      <c r="C558" s="299"/>
      <c r="D558" s="58" t="s">
        <v>418</v>
      </c>
      <c r="E558" s="47" t="s">
        <v>427</v>
      </c>
      <c r="F558" s="22" t="s">
        <v>164</v>
      </c>
      <c r="G558" s="50">
        <v>8.64</v>
      </c>
      <c r="H558" s="49">
        <v>20.5</v>
      </c>
      <c r="I558" s="49">
        <f t="shared" ref="I558:I561" si="78">H558*G558</f>
        <v>177.12</v>
      </c>
      <c r="J558" s="47">
        <v>1</v>
      </c>
      <c r="K558" s="60"/>
      <c r="L558" s="60"/>
      <c r="M558" s="238">
        <f t="shared" ref="M558:M561" si="79">J558*I558</f>
        <v>177.12</v>
      </c>
      <c r="N558" s="234"/>
      <c r="O558" s="17"/>
      <c r="Q558" s="16"/>
    </row>
    <row r="559" spans="2:17" ht="60" x14ac:dyDescent="0.25">
      <c r="B559" s="235"/>
      <c r="C559" s="299"/>
      <c r="D559" s="239" t="s">
        <v>428</v>
      </c>
      <c r="E559" s="47"/>
      <c r="F559" s="22" t="s">
        <v>164</v>
      </c>
      <c r="G559" s="50">
        <v>26.2</v>
      </c>
      <c r="H559" s="49">
        <v>9.9</v>
      </c>
      <c r="I559" s="49">
        <f t="shared" si="78"/>
        <v>259.38</v>
      </c>
      <c r="J559" s="47">
        <v>1</v>
      </c>
      <c r="K559" s="60"/>
      <c r="L559" s="60"/>
      <c r="M559" s="238">
        <f t="shared" si="79"/>
        <v>259.38</v>
      </c>
      <c r="N559" s="234"/>
      <c r="O559" s="17"/>
      <c r="Q559" s="16"/>
    </row>
    <row r="560" spans="2:17" x14ac:dyDescent="0.25">
      <c r="B560" s="235"/>
      <c r="C560" s="299"/>
      <c r="D560" s="58" t="s">
        <v>231</v>
      </c>
      <c r="E560" s="47" t="s">
        <v>429</v>
      </c>
      <c r="F560" s="22" t="s">
        <v>164</v>
      </c>
      <c r="G560" s="50">
        <v>14.7</v>
      </c>
      <c r="H560" s="49">
        <v>9</v>
      </c>
      <c r="I560" s="49">
        <f t="shared" si="78"/>
        <v>132.29999999999998</v>
      </c>
      <c r="J560" s="47">
        <v>1</v>
      </c>
      <c r="K560" s="60"/>
      <c r="L560" s="60"/>
      <c r="M560" s="238">
        <f t="shared" si="79"/>
        <v>132.29999999999998</v>
      </c>
      <c r="N560" s="234"/>
      <c r="O560" s="17"/>
      <c r="Q560" s="16"/>
    </row>
    <row r="561" spans="2:17" x14ac:dyDescent="0.25">
      <c r="B561" s="235"/>
      <c r="C561" s="299"/>
      <c r="D561" s="58" t="s">
        <v>430</v>
      </c>
      <c r="E561" s="47" t="s">
        <v>431</v>
      </c>
      <c r="F561" s="22" t="s">
        <v>164</v>
      </c>
      <c r="G561" s="50">
        <v>39.25</v>
      </c>
      <c r="H561" s="49">
        <v>0.25</v>
      </c>
      <c r="I561" s="49">
        <f t="shared" si="78"/>
        <v>9.8125</v>
      </c>
      <c r="J561" s="47">
        <v>1</v>
      </c>
      <c r="K561" s="60"/>
      <c r="L561" s="60"/>
      <c r="M561" s="238">
        <f t="shared" si="79"/>
        <v>9.8125</v>
      </c>
      <c r="N561" s="234"/>
      <c r="O561" s="17"/>
      <c r="Q561" s="16"/>
    </row>
    <row r="562" spans="2:17" x14ac:dyDescent="0.25">
      <c r="B562" s="235"/>
      <c r="C562" s="240"/>
      <c r="D562" s="58"/>
      <c r="E562" s="59"/>
      <c r="F562" s="60"/>
      <c r="G562" s="61"/>
      <c r="H562" s="62"/>
      <c r="I562" s="63"/>
      <c r="J562" s="42" t="s">
        <v>169</v>
      </c>
      <c r="K562" s="60"/>
      <c r="L562" s="60"/>
      <c r="M562" s="241">
        <f>SUM(M557:M561)</f>
        <v>646.61749999999995</v>
      </c>
      <c r="N562" s="234"/>
      <c r="O562" s="17"/>
      <c r="Q562" s="16"/>
    </row>
    <row r="563" spans="2:17" x14ac:dyDescent="0.25">
      <c r="B563" s="235"/>
      <c r="C563" s="298" t="s">
        <v>433</v>
      </c>
      <c r="D563" s="58" t="s">
        <v>231</v>
      </c>
      <c r="E563" s="47" t="s">
        <v>426</v>
      </c>
      <c r="F563" s="22" t="s">
        <v>164</v>
      </c>
      <c r="G563" s="50">
        <v>3.35</v>
      </c>
      <c r="H563" s="49">
        <v>20.3</v>
      </c>
      <c r="I563" s="49">
        <f>H563*G563</f>
        <v>68.00500000000001</v>
      </c>
      <c r="J563" s="47">
        <v>1</v>
      </c>
      <c r="K563" s="60"/>
      <c r="L563" s="60"/>
      <c r="M563" s="238">
        <f>J563*I563</f>
        <v>68.00500000000001</v>
      </c>
      <c r="N563" s="234"/>
      <c r="O563" s="17"/>
      <c r="Q563" s="16"/>
    </row>
    <row r="564" spans="2:17" x14ac:dyDescent="0.25">
      <c r="B564" s="235"/>
      <c r="C564" s="299"/>
      <c r="D564" s="58" t="s">
        <v>418</v>
      </c>
      <c r="E564" s="47" t="s">
        <v>427</v>
      </c>
      <c r="F564" s="22" t="s">
        <v>164</v>
      </c>
      <c r="G564" s="50">
        <v>8.64</v>
      </c>
      <c r="H564" s="49">
        <v>20.5</v>
      </c>
      <c r="I564" s="49">
        <f t="shared" ref="I564:I567" si="80">H564*G564</f>
        <v>177.12</v>
      </c>
      <c r="J564" s="47">
        <v>1</v>
      </c>
      <c r="K564" s="60"/>
      <c r="L564" s="60"/>
      <c r="M564" s="238">
        <f t="shared" ref="M564:M567" si="81">J564*I564</f>
        <v>177.12</v>
      </c>
      <c r="N564" s="234"/>
      <c r="O564" s="17"/>
      <c r="Q564" s="16"/>
    </row>
    <row r="565" spans="2:17" ht="60" x14ac:dyDescent="0.25">
      <c r="B565" s="235"/>
      <c r="C565" s="299"/>
      <c r="D565" s="239" t="s">
        <v>428</v>
      </c>
      <c r="E565" s="47"/>
      <c r="F565" s="22" t="s">
        <v>164</v>
      </c>
      <c r="G565" s="50">
        <v>26.2</v>
      </c>
      <c r="H565" s="49">
        <v>9.9</v>
      </c>
      <c r="I565" s="49">
        <f t="shared" si="80"/>
        <v>259.38</v>
      </c>
      <c r="J565" s="47">
        <v>1</v>
      </c>
      <c r="K565" s="60"/>
      <c r="L565" s="60"/>
      <c r="M565" s="238">
        <f t="shared" si="81"/>
        <v>259.38</v>
      </c>
      <c r="N565" s="234"/>
      <c r="O565" s="17"/>
      <c r="Q565" s="16"/>
    </row>
    <row r="566" spans="2:17" x14ac:dyDescent="0.25">
      <c r="B566" s="235"/>
      <c r="C566" s="299"/>
      <c r="D566" s="58" t="s">
        <v>231</v>
      </c>
      <c r="E566" s="47" t="s">
        <v>429</v>
      </c>
      <c r="F566" s="22" t="s">
        <v>164</v>
      </c>
      <c r="G566" s="50">
        <v>14.7</v>
      </c>
      <c r="H566" s="49">
        <v>9</v>
      </c>
      <c r="I566" s="49">
        <f t="shared" si="80"/>
        <v>132.29999999999998</v>
      </c>
      <c r="J566" s="47">
        <v>1</v>
      </c>
      <c r="K566" s="60"/>
      <c r="L566" s="60"/>
      <c r="M566" s="238">
        <f t="shared" si="81"/>
        <v>132.29999999999998</v>
      </c>
      <c r="N566" s="234"/>
      <c r="O566" s="17"/>
      <c r="Q566" s="16"/>
    </row>
    <row r="567" spans="2:17" x14ac:dyDescent="0.25">
      <c r="B567" s="235"/>
      <c r="C567" s="299"/>
      <c r="D567" s="58" t="s">
        <v>430</v>
      </c>
      <c r="E567" s="47" t="s">
        <v>431</v>
      </c>
      <c r="F567" s="22" t="s">
        <v>164</v>
      </c>
      <c r="G567" s="50">
        <v>39.25</v>
      </c>
      <c r="H567" s="49">
        <v>0.25</v>
      </c>
      <c r="I567" s="49">
        <f t="shared" si="80"/>
        <v>9.8125</v>
      </c>
      <c r="J567" s="47">
        <v>1</v>
      </c>
      <c r="K567" s="60"/>
      <c r="L567" s="60"/>
      <c r="M567" s="238">
        <f t="shared" si="81"/>
        <v>9.8125</v>
      </c>
      <c r="N567" s="234"/>
      <c r="O567" s="17"/>
      <c r="Q567" s="16"/>
    </row>
    <row r="568" spans="2:17" x14ac:dyDescent="0.25">
      <c r="B568" s="235"/>
      <c r="C568" s="242"/>
      <c r="D568" s="58"/>
      <c r="E568" s="59"/>
      <c r="F568" s="60"/>
      <c r="G568" s="61"/>
      <c r="H568" s="62"/>
      <c r="I568" s="63"/>
      <c r="J568" s="42" t="s">
        <v>169</v>
      </c>
      <c r="K568" s="60"/>
      <c r="L568" s="60"/>
      <c r="M568" s="241">
        <f>SUM(M563:M567)</f>
        <v>646.61749999999995</v>
      </c>
      <c r="N568" s="234"/>
      <c r="O568" s="17"/>
      <c r="Q568" s="16"/>
    </row>
    <row r="569" spans="2:17" x14ac:dyDescent="0.25">
      <c r="B569" s="301" t="s">
        <v>246</v>
      </c>
      <c r="C569" s="302"/>
      <c r="D569" s="302"/>
      <c r="E569" s="302"/>
      <c r="F569" s="302"/>
      <c r="G569" s="302"/>
      <c r="H569" s="302"/>
      <c r="I569" s="302"/>
      <c r="J569" s="302"/>
      <c r="K569" s="302"/>
      <c r="L569" s="302"/>
      <c r="M569" s="302"/>
      <c r="N569" s="303"/>
      <c r="O569" s="17"/>
      <c r="Q569" s="16"/>
    </row>
    <row r="570" spans="2:17" ht="48" x14ac:dyDescent="0.25">
      <c r="B570" s="365" t="s">
        <v>246</v>
      </c>
      <c r="C570" s="335" t="s">
        <v>288</v>
      </c>
      <c r="D570" s="23" t="s">
        <v>260</v>
      </c>
      <c r="E570" s="20" t="s">
        <v>283</v>
      </c>
      <c r="F570" s="136" t="s">
        <v>263</v>
      </c>
      <c r="G570" s="22" t="s">
        <v>37</v>
      </c>
      <c r="H570" s="22">
        <f>Y515</f>
        <v>19.36</v>
      </c>
      <c r="I570" s="137">
        <f>Y515*V515</f>
        <v>38.72</v>
      </c>
      <c r="J570" s="21">
        <v>1</v>
      </c>
      <c r="K570" s="92">
        <f>I570*J570</f>
        <v>38.72</v>
      </c>
      <c r="L570" s="22">
        <v>1.05</v>
      </c>
      <c r="M570" s="92">
        <f>K570*L570</f>
        <v>40.655999999999999</v>
      </c>
      <c r="N570" s="310"/>
      <c r="O570" s="17"/>
      <c r="Q570" s="16"/>
    </row>
    <row r="571" spans="2:17" x14ac:dyDescent="0.25">
      <c r="B571" s="366"/>
      <c r="C571" s="335"/>
      <c r="D571" s="138" t="s">
        <v>354</v>
      </c>
      <c r="E571" s="20" t="s">
        <v>264</v>
      </c>
      <c r="F571" s="22" t="s">
        <v>164</v>
      </c>
      <c r="G571" s="22">
        <v>6</v>
      </c>
      <c r="H571" s="22">
        <v>13.978999999999999</v>
      </c>
      <c r="I571" s="22">
        <f>G571*H571</f>
        <v>83.873999999999995</v>
      </c>
      <c r="J571" s="20">
        <v>1</v>
      </c>
      <c r="K571" s="22">
        <f>I571*J571</f>
        <v>83.873999999999995</v>
      </c>
      <c r="L571" s="22">
        <v>1.05</v>
      </c>
      <c r="M571" s="92">
        <f>K571*L571</f>
        <v>88.067700000000002</v>
      </c>
      <c r="N571" s="311"/>
      <c r="O571" s="17"/>
      <c r="Q571" s="16"/>
    </row>
    <row r="572" spans="2:17" x14ac:dyDescent="0.25">
      <c r="B572" s="366"/>
      <c r="C572" s="335"/>
      <c r="D572" s="138" t="s">
        <v>360</v>
      </c>
      <c r="E572" s="20" t="s">
        <v>285</v>
      </c>
      <c r="F572" s="22" t="s">
        <v>164</v>
      </c>
      <c r="G572" s="22">
        <v>1.4</v>
      </c>
      <c r="H572" s="22">
        <v>6.3659999999999997</v>
      </c>
      <c r="I572" s="22">
        <f>G572*H572</f>
        <v>8.9123999999999981</v>
      </c>
      <c r="J572" s="20">
        <v>2</v>
      </c>
      <c r="K572" s="22">
        <f>I572*J572</f>
        <v>17.824799999999996</v>
      </c>
      <c r="L572" s="22">
        <v>1.05</v>
      </c>
      <c r="M572" s="92">
        <f>K572*L572</f>
        <v>18.716039999999996</v>
      </c>
      <c r="N572" s="311"/>
      <c r="O572" s="17"/>
      <c r="Q572" s="16"/>
    </row>
    <row r="573" spans="2:17" x14ac:dyDescent="0.25">
      <c r="B573" s="366"/>
      <c r="C573" s="335"/>
      <c r="D573" s="34" t="s">
        <v>362</v>
      </c>
      <c r="E573" s="72" t="s">
        <v>287</v>
      </c>
      <c r="F573" s="22" t="s">
        <v>164</v>
      </c>
      <c r="G573" s="22" t="s">
        <v>37</v>
      </c>
      <c r="H573" s="22" t="s">
        <v>37</v>
      </c>
      <c r="I573" s="22">
        <f>Y521</f>
        <v>1.7662500000000001</v>
      </c>
      <c r="J573" s="20">
        <v>2</v>
      </c>
      <c r="K573" s="22">
        <f>I573*J573</f>
        <v>3.5325000000000002</v>
      </c>
      <c r="L573" s="22">
        <v>1.05</v>
      </c>
      <c r="M573" s="92">
        <f>K573*L573</f>
        <v>3.7091250000000002</v>
      </c>
      <c r="N573" s="311"/>
      <c r="O573" s="17"/>
      <c r="Q573" s="16"/>
    </row>
    <row r="574" spans="2:17" x14ac:dyDescent="0.25">
      <c r="B574" s="366"/>
      <c r="C574" s="335"/>
      <c r="D574" s="37"/>
      <c r="E574" s="139"/>
      <c r="F574" s="139"/>
      <c r="G574" s="139"/>
      <c r="H574" s="139"/>
      <c r="I574" s="139"/>
      <c r="J574" s="39" t="s">
        <v>169</v>
      </c>
      <c r="K574" s="22">
        <f>SUM(K570:K572)</f>
        <v>140.41879999999998</v>
      </c>
      <c r="L574" s="22"/>
      <c r="M574" s="140">
        <f>SUM(M570:M573)</f>
        <v>151.148865</v>
      </c>
      <c r="N574" s="312"/>
      <c r="O574" s="17"/>
      <c r="Q574" s="16"/>
    </row>
    <row r="575" spans="2:17" ht="60" x14ac:dyDescent="0.25">
      <c r="B575" s="366"/>
      <c r="C575" s="141" t="s">
        <v>299</v>
      </c>
      <c r="D575" s="142" t="s">
        <v>365</v>
      </c>
      <c r="E575" s="20" t="s">
        <v>37</v>
      </c>
      <c r="F575" s="22" t="s">
        <v>164</v>
      </c>
      <c r="G575" s="22">
        <v>4</v>
      </c>
      <c r="H575" s="22">
        <f>Y669</f>
        <v>20.999000000000002</v>
      </c>
      <c r="I575" s="22">
        <f>G575*H575</f>
        <v>83.996000000000009</v>
      </c>
      <c r="J575" s="21">
        <v>1</v>
      </c>
      <c r="K575" s="92">
        <f>I575*J575</f>
        <v>83.996000000000009</v>
      </c>
      <c r="L575" s="22">
        <v>1.05</v>
      </c>
      <c r="M575" s="22">
        <f>K575*L575</f>
        <v>88.19580000000002</v>
      </c>
      <c r="N575" s="211"/>
      <c r="O575" s="17"/>
      <c r="Q575" s="16"/>
    </row>
    <row r="576" spans="2:17" x14ac:dyDescent="0.25">
      <c r="B576" s="366"/>
      <c r="C576" s="298" t="s">
        <v>416</v>
      </c>
      <c r="D576" s="69" t="s">
        <v>249</v>
      </c>
      <c r="E576" s="47" t="s">
        <v>233</v>
      </c>
      <c r="F576" s="22" t="s">
        <v>164</v>
      </c>
      <c r="G576" s="50">
        <v>13.9</v>
      </c>
      <c r="H576" s="49">
        <v>4.383</v>
      </c>
      <c r="I576" s="49">
        <f t="shared" ref="I576:I579" si="82">G576*H576</f>
        <v>60.923700000000004</v>
      </c>
      <c r="J576" s="47">
        <v>1</v>
      </c>
      <c r="K576" s="60">
        <f t="shared" ref="K576:K580" si="83">I576*J576</f>
        <v>60.923700000000004</v>
      </c>
      <c r="L576" s="22">
        <v>1.05</v>
      </c>
      <c r="M576" s="22">
        <f t="shared" ref="M576:M580" si="84">K576*L576</f>
        <v>63.969885000000005</v>
      </c>
      <c r="N576" s="211"/>
      <c r="O576" s="17"/>
      <c r="Q576" s="16"/>
    </row>
    <row r="577" spans="2:17" x14ac:dyDescent="0.25">
      <c r="B577" s="366"/>
      <c r="C577" s="299"/>
      <c r="D577" s="69" t="s">
        <v>248</v>
      </c>
      <c r="E577" s="47" t="s">
        <v>233</v>
      </c>
      <c r="F577" s="22" t="s">
        <v>164</v>
      </c>
      <c r="G577" s="50">
        <v>1.26</v>
      </c>
      <c r="H577" s="49">
        <v>4.383</v>
      </c>
      <c r="I577" s="49">
        <f t="shared" si="82"/>
        <v>5.5225800000000005</v>
      </c>
      <c r="J577" s="47">
        <v>13</v>
      </c>
      <c r="K577" s="60">
        <f t="shared" si="83"/>
        <v>71.793540000000007</v>
      </c>
      <c r="L577" s="22">
        <v>1.05</v>
      </c>
      <c r="M577" s="22">
        <f t="shared" si="84"/>
        <v>75.383217000000016</v>
      </c>
      <c r="N577" s="211"/>
      <c r="O577" s="17"/>
      <c r="Q577" s="16"/>
    </row>
    <row r="578" spans="2:17" x14ac:dyDescent="0.25">
      <c r="B578" s="366"/>
      <c r="C578" s="299"/>
      <c r="D578" s="69" t="s">
        <v>250</v>
      </c>
      <c r="E578" s="47" t="s">
        <v>234</v>
      </c>
      <c r="F578" s="22" t="s">
        <v>164</v>
      </c>
      <c r="G578" s="50">
        <v>13.9</v>
      </c>
      <c r="H578" s="49">
        <v>2.36</v>
      </c>
      <c r="I578" s="49">
        <f t="shared" si="82"/>
        <v>32.804000000000002</v>
      </c>
      <c r="J578" s="47">
        <v>1</v>
      </c>
      <c r="K578" s="60">
        <f t="shared" si="83"/>
        <v>32.804000000000002</v>
      </c>
      <c r="L578" s="22">
        <v>1.05</v>
      </c>
      <c r="M578" s="22">
        <f t="shared" si="84"/>
        <v>34.444200000000002</v>
      </c>
      <c r="N578" s="211"/>
      <c r="O578" s="17"/>
      <c r="Q578" s="16"/>
    </row>
    <row r="579" spans="2:17" x14ac:dyDescent="0.25">
      <c r="B579" s="366"/>
      <c r="C579" s="299"/>
      <c r="D579" s="69" t="s">
        <v>231</v>
      </c>
      <c r="E579" s="47" t="s">
        <v>235</v>
      </c>
      <c r="F579" s="22" t="s">
        <v>164</v>
      </c>
      <c r="G579" s="50">
        <v>13.9</v>
      </c>
      <c r="H579" s="49">
        <v>1.84</v>
      </c>
      <c r="I579" s="49">
        <f t="shared" si="82"/>
        <v>25.576000000000001</v>
      </c>
      <c r="J579" s="47">
        <v>1</v>
      </c>
      <c r="K579" s="60">
        <f t="shared" si="83"/>
        <v>25.576000000000001</v>
      </c>
      <c r="L579" s="22">
        <v>1.05</v>
      </c>
      <c r="M579" s="22">
        <f t="shared" si="84"/>
        <v>26.854800000000001</v>
      </c>
      <c r="N579" s="211"/>
      <c r="O579" s="17"/>
      <c r="Q579" s="16"/>
    </row>
    <row r="580" spans="2:17" x14ac:dyDescent="0.25">
      <c r="B580" s="366"/>
      <c r="C580" s="299"/>
      <c r="D580" s="70" t="s">
        <v>247</v>
      </c>
      <c r="E580" s="47" t="s">
        <v>236</v>
      </c>
      <c r="F580" s="22" t="s">
        <v>164</v>
      </c>
      <c r="G580" s="50">
        <v>13.9</v>
      </c>
      <c r="H580" s="49">
        <f>Y221</f>
        <v>34</v>
      </c>
      <c r="I580" s="49">
        <f>H580*G580</f>
        <v>472.6</v>
      </c>
      <c r="J580" s="47">
        <v>1</v>
      </c>
      <c r="K580" s="60">
        <f t="shared" si="83"/>
        <v>472.6</v>
      </c>
      <c r="L580" s="22">
        <v>1.05</v>
      </c>
      <c r="M580" s="22">
        <f t="shared" si="84"/>
        <v>496.23</v>
      </c>
      <c r="N580" s="211"/>
      <c r="O580" s="17"/>
      <c r="Q580" s="16"/>
    </row>
    <row r="581" spans="2:17" x14ac:dyDescent="0.25">
      <c r="B581" s="366"/>
      <c r="C581" s="299"/>
      <c r="D581" s="70"/>
      <c r="E581" s="47"/>
      <c r="F581" s="22"/>
      <c r="G581" s="49"/>
      <c r="H581" s="49"/>
      <c r="I581" s="49"/>
      <c r="J581" s="47"/>
      <c r="K581" s="60"/>
      <c r="L581" s="22"/>
      <c r="M581" s="22"/>
      <c r="N581" s="211"/>
      <c r="O581" s="17"/>
      <c r="Q581" s="16"/>
    </row>
    <row r="582" spans="2:17" ht="14.25" customHeight="1" x14ac:dyDescent="0.25">
      <c r="B582" s="366"/>
      <c r="C582" s="299"/>
      <c r="D582" s="69" t="s">
        <v>232</v>
      </c>
      <c r="E582" s="47" t="s">
        <v>237</v>
      </c>
      <c r="F582" s="22" t="s">
        <v>164</v>
      </c>
      <c r="G582" s="50">
        <v>13.9</v>
      </c>
      <c r="H582" s="50">
        <f>Y221</f>
        <v>34</v>
      </c>
      <c r="I582" s="50">
        <f>H582*G582</f>
        <v>472.6</v>
      </c>
      <c r="J582" s="47">
        <v>1</v>
      </c>
      <c r="K582" s="60">
        <f t="shared" ref="K582" si="85">I582*J582</f>
        <v>472.6</v>
      </c>
      <c r="L582" s="22">
        <v>1.05</v>
      </c>
      <c r="M582" s="22">
        <f t="shared" ref="M582" si="86">K582*L582</f>
        <v>496.23</v>
      </c>
      <c r="N582" s="211"/>
      <c r="O582" s="17"/>
      <c r="Q582" s="16"/>
    </row>
    <row r="583" spans="2:17" ht="14.25" customHeight="1" x14ac:dyDescent="0.25">
      <c r="B583" s="366"/>
      <c r="C583" s="299"/>
      <c r="D583" s="58"/>
      <c r="E583" s="59"/>
      <c r="F583" s="60"/>
      <c r="G583" s="61"/>
      <c r="H583" s="62"/>
      <c r="I583" s="63"/>
      <c r="J583" s="42" t="s">
        <v>169</v>
      </c>
      <c r="K583" s="22">
        <f>SUM(K579:K582)</f>
        <v>970.77600000000007</v>
      </c>
      <c r="L583" s="22"/>
      <c r="M583" s="237">
        <f>SUM(M576:M582)</f>
        <v>1193.112102</v>
      </c>
      <c r="N583" s="211"/>
      <c r="O583" s="17"/>
      <c r="Q583" s="16"/>
    </row>
    <row r="584" spans="2:17" x14ac:dyDescent="0.25">
      <c r="B584" s="301" t="s">
        <v>289</v>
      </c>
      <c r="C584" s="302"/>
      <c r="D584" s="302"/>
      <c r="E584" s="302"/>
      <c r="F584" s="302"/>
      <c r="G584" s="302"/>
      <c r="H584" s="302"/>
      <c r="I584" s="302"/>
      <c r="J584" s="302"/>
      <c r="K584" s="302"/>
      <c r="L584" s="302"/>
      <c r="M584" s="302"/>
      <c r="N584" s="303"/>
      <c r="O584" s="17"/>
      <c r="Q584" s="16"/>
    </row>
    <row r="585" spans="2:17" ht="48" x14ac:dyDescent="0.25">
      <c r="B585" s="283" t="s">
        <v>289</v>
      </c>
      <c r="C585" s="316" t="s">
        <v>290</v>
      </c>
      <c r="D585" s="23" t="s">
        <v>260</v>
      </c>
      <c r="E585" s="20" t="s">
        <v>283</v>
      </c>
      <c r="F585" s="136" t="s">
        <v>263</v>
      </c>
      <c r="G585" s="22" t="s">
        <v>37</v>
      </c>
      <c r="H585" s="22">
        <f>Y515</f>
        <v>19.36</v>
      </c>
      <c r="I585" s="137">
        <f>Y515*V515</f>
        <v>38.72</v>
      </c>
      <c r="J585" s="21">
        <v>1</v>
      </c>
      <c r="K585" s="92">
        <f>I585*J585</f>
        <v>38.72</v>
      </c>
      <c r="L585" s="22">
        <v>1.05</v>
      </c>
      <c r="M585" s="92">
        <f>K585*L585</f>
        <v>40.655999999999999</v>
      </c>
      <c r="N585" s="310"/>
      <c r="O585" s="17"/>
      <c r="Q585" s="16"/>
    </row>
    <row r="586" spans="2:17" x14ac:dyDescent="0.25">
      <c r="B586" s="284"/>
      <c r="C586" s="317"/>
      <c r="D586" s="138" t="s">
        <v>363</v>
      </c>
      <c r="E586" s="20" t="s">
        <v>264</v>
      </c>
      <c r="F586" s="22" t="s">
        <v>164</v>
      </c>
      <c r="G586" s="22">
        <v>6</v>
      </c>
      <c r="H586" s="22">
        <v>13.978999999999999</v>
      </c>
      <c r="I586" s="22">
        <f>G586*H586</f>
        <v>83.873999999999995</v>
      </c>
      <c r="J586" s="20">
        <v>1</v>
      </c>
      <c r="K586" s="22">
        <f>I586*J586</f>
        <v>83.873999999999995</v>
      </c>
      <c r="L586" s="22">
        <v>1.05</v>
      </c>
      <c r="M586" s="92">
        <f>K586*L586</f>
        <v>88.067700000000002</v>
      </c>
      <c r="N586" s="311"/>
      <c r="O586" s="17"/>
      <c r="Q586" s="16"/>
    </row>
    <row r="587" spans="2:17" x14ac:dyDescent="0.25">
      <c r="B587" s="284"/>
      <c r="C587" s="317"/>
      <c r="D587" s="138" t="s">
        <v>364</v>
      </c>
      <c r="E587" s="20" t="s">
        <v>285</v>
      </c>
      <c r="F587" s="22" t="s">
        <v>164</v>
      </c>
      <c r="G587" s="22">
        <v>1.4</v>
      </c>
      <c r="H587" s="22">
        <v>6.3659999999999997</v>
      </c>
      <c r="I587" s="22">
        <f>G587*H587</f>
        <v>8.9123999999999981</v>
      </c>
      <c r="J587" s="20">
        <v>2</v>
      </c>
      <c r="K587" s="22">
        <f>I587*J587</f>
        <v>17.824799999999996</v>
      </c>
      <c r="L587" s="22">
        <v>1.05</v>
      </c>
      <c r="M587" s="92">
        <f>K587*L587</f>
        <v>18.716039999999996</v>
      </c>
      <c r="N587" s="311"/>
      <c r="O587" s="17"/>
      <c r="Q587" s="16"/>
    </row>
    <row r="588" spans="2:17" x14ac:dyDescent="0.25">
      <c r="B588" s="284"/>
      <c r="C588" s="317"/>
      <c r="D588" s="34" t="s">
        <v>362</v>
      </c>
      <c r="E588" s="72" t="s">
        <v>287</v>
      </c>
      <c r="F588" s="22" t="s">
        <v>164</v>
      </c>
      <c r="G588" s="22" t="s">
        <v>37</v>
      </c>
      <c r="H588" s="22" t="s">
        <v>37</v>
      </c>
      <c r="I588" s="22">
        <f>Y521</f>
        <v>1.7662500000000001</v>
      </c>
      <c r="J588" s="20">
        <v>2</v>
      </c>
      <c r="K588" s="22">
        <f>I588*J588</f>
        <v>3.5325000000000002</v>
      </c>
      <c r="L588" s="22">
        <v>1.05</v>
      </c>
      <c r="M588" s="92">
        <f>K588*L588</f>
        <v>3.7091250000000002</v>
      </c>
      <c r="N588" s="311"/>
      <c r="O588" s="17"/>
      <c r="Q588" s="16"/>
    </row>
    <row r="589" spans="2:17" x14ac:dyDescent="0.25">
      <c r="B589" s="284"/>
      <c r="C589" s="318"/>
      <c r="D589" s="37"/>
      <c r="E589" s="139"/>
      <c r="F589" s="139"/>
      <c r="G589" s="139"/>
      <c r="H589" s="139"/>
      <c r="I589" s="139"/>
      <c r="J589" s="39" t="s">
        <v>169</v>
      </c>
      <c r="K589" s="22">
        <f>SUM(K585:K587)</f>
        <v>140.41879999999998</v>
      </c>
      <c r="L589" s="22"/>
      <c r="M589" s="140">
        <f>SUM(M585:M588)</f>
        <v>151.148865</v>
      </c>
      <c r="N589" s="312"/>
      <c r="O589" s="17"/>
      <c r="Q589" s="16"/>
    </row>
    <row r="590" spans="2:17" ht="60" x14ac:dyDescent="0.25">
      <c r="B590" s="285"/>
      <c r="C590" s="141" t="s">
        <v>300</v>
      </c>
      <c r="D590" s="142" t="s">
        <v>359</v>
      </c>
      <c r="E590" s="20" t="s">
        <v>37</v>
      </c>
      <c r="F590" s="22" t="s">
        <v>164</v>
      </c>
      <c r="G590" s="22">
        <v>4</v>
      </c>
      <c r="H590" s="22">
        <f>Y669</f>
        <v>20.999000000000002</v>
      </c>
      <c r="I590" s="22">
        <f>G590*H590</f>
        <v>83.996000000000009</v>
      </c>
      <c r="J590" s="21">
        <v>1</v>
      </c>
      <c r="K590" s="92">
        <f>I590*J590</f>
        <v>83.996000000000009</v>
      </c>
      <c r="L590" s="22">
        <v>1.05</v>
      </c>
      <c r="M590" s="92">
        <f>K590*L590</f>
        <v>88.19580000000002</v>
      </c>
      <c r="N590" s="94"/>
      <c r="O590" s="17"/>
      <c r="Q590" s="16"/>
    </row>
    <row r="591" spans="2:17" x14ac:dyDescent="0.25">
      <c r="B591" s="301" t="s">
        <v>291</v>
      </c>
      <c r="C591" s="302"/>
      <c r="D591" s="302"/>
      <c r="E591" s="302"/>
      <c r="F591" s="302"/>
      <c r="G591" s="302"/>
      <c r="H591" s="302"/>
      <c r="I591" s="302"/>
      <c r="J591" s="302"/>
      <c r="K591" s="302"/>
      <c r="L591" s="302"/>
      <c r="M591" s="302"/>
      <c r="N591" s="303"/>
      <c r="O591" s="17"/>
      <c r="Q591" s="16"/>
    </row>
    <row r="592" spans="2:17" ht="48" x14ac:dyDescent="0.25">
      <c r="B592" s="283" t="s">
        <v>291</v>
      </c>
      <c r="C592" s="316" t="s">
        <v>292</v>
      </c>
      <c r="D592" s="23" t="s">
        <v>260</v>
      </c>
      <c r="E592" s="20" t="s">
        <v>283</v>
      </c>
      <c r="F592" s="136" t="s">
        <v>263</v>
      </c>
      <c r="G592" s="22" t="s">
        <v>37</v>
      </c>
      <c r="H592" s="22">
        <f>Y515</f>
        <v>19.36</v>
      </c>
      <c r="I592" s="137">
        <f>Y515*V515</f>
        <v>38.72</v>
      </c>
      <c r="J592" s="21">
        <v>1</v>
      </c>
      <c r="K592" s="92">
        <f>I592*J592</f>
        <v>38.72</v>
      </c>
      <c r="L592" s="22">
        <v>1.05</v>
      </c>
      <c r="M592" s="92">
        <f>K592*L592</f>
        <v>40.655999999999999</v>
      </c>
      <c r="N592" s="310"/>
      <c r="O592" s="17"/>
      <c r="Q592" s="16"/>
    </row>
    <row r="593" spans="2:26" x14ac:dyDescent="0.25">
      <c r="B593" s="284"/>
      <c r="C593" s="317"/>
      <c r="D593" s="138" t="s">
        <v>361</v>
      </c>
      <c r="E593" s="20" t="s">
        <v>264</v>
      </c>
      <c r="F593" s="22" t="s">
        <v>164</v>
      </c>
      <c r="G593" s="22">
        <v>6</v>
      </c>
      <c r="H593" s="22">
        <v>13.978999999999999</v>
      </c>
      <c r="I593" s="22">
        <f>G593*H593</f>
        <v>83.873999999999995</v>
      </c>
      <c r="J593" s="20">
        <v>1</v>
      </c>
      <c r="K593" s="22">
        <f>I593*J593</f>
        <v>83.873999999999995</v>
      </c>
      <c r="L593" s="22">
        <v>1.05</v>
      </c>
      <c r="M593" s="92">
        <f>K593*L593</f>
        <v>88.067700000000002</v>
      </c>
      <c r="N593" s="311"/>
      <c r="O593" s="17"/>
      <c r="Q593" s="16"/>
    </row>
    <row r="594" spans="2:26" x14ac:dyDescent="0.25">
      <c r="B594" s="284"/>
      <c r="C594" s="317"/>
      <c r="D594" s="138" t="s">
        <v>360</v>
      </c>
      <c r="E594" s="20" t="s">
        <v>285</v>
      </c>
      <c r="F594" s="22" t="s">
        <v>164</v>
      </c>
      <c r="G594" s="22">
        <v>1.4</v>
      </c>
      <c r="H594" s="22">
        <v>6.3659999999999997</v>
      </c>
      <c r="I594" s="22">
        <f>G594*H594</f>
        <v>8.9123999999999981</v>
      </c>
      <c r="J594" s="20">
        <v>2</v>
      </c>
      <c r="K594" s="22">
        <f>I594*J594</f>
        <v>17.824799999999996</v>
      </c>
      <c r="L594" s="22">
        <v>1.05</v>
      </c>
      <c r="M594" s="92">
        <f>K594*L594</f>
        <v>18.716039999999996</v>
      </c>
      <c r="N594" s="311"/>
      <c r="O594" s="17"/>
      <c r="Q594" s="16"/>
    </row>
    <row r="595" spans="2:26" x14ac:dyDescent="0.25">
      <c r="B595" s="284"/>
      <c r="C595" s="317"/>
      <c r="D595" s="34" t="s">
        <v>362</v>
      </c>
      <c r="E595" s="72" t="s">
        <v>287</v>
      </c>
      <c r="F595" s="22" t="s">
        <v>164</v>
      </c>
      <c r="G595" s="22" t="s">
        <v>37</v>
      </c>
      <c r="H595" s="22" t="s">
        <v>37</v>
      </c>
      <c r="I595" s="22">
        <f>Y521</f>
        <v>1.7662500000000001</v>
      </c>
      <c r="J595" s="20">
        <v>2</v>
      </c>
      <c r="K595" s="22">
        <f>I595*J595</f>
        <v>3.5325000000000002</v>
      </c>
      <c r="L595" s="22">
        <v>1.05</v>
      </c>
      <c r="M595" s="92">
        <f>K595*L595</f>
        <v>3.7091250000000002</v>
      </c>
      <c r="N595" s="311"/>
      <c r="O595" s="17"/>
      <c r="Q595" s="16"/>
    </row>
    <row r="596" spans="2:26" x14ac:dyDescent="0.25">
      <c r="B596" s="284"/>
      <c r="C596" s="318"/>
      <c r="D596" s="37"/>
      <c r="E596" s="139"/>
      <c r="F596" s="139"/>
      <c r="G596" s="139"/>
      <c r="H596" s="139"/>
      <c r="I596" s="139"/>
      <c r="J596" s="39" t="s">
        <v>169</v>
      </c>
      <c r="K596" s="22">
        <f>SUM(K592:K594)</f>
        <v>140.41879999999998</v>
      </c>
      <c r="L596" s="22"/>
      <c r="M596" s="86">
        <f>SUM(M592:M595)</f>
        <v>151.148865</v>
      </c>
      <c r="N596" s="312"/>
      <c r="O596" s="17"/>
      <c r="Q596" s="16"/>
    </row>
    <row r="597" spans="2:26" ht="60" x14ac:dyDescent="0.25">
      <c r="B597" s="285"/>
      <c r="C597" s="141" t="s">
        <v>301</v>
      </c>
      <c r="D597" s="142" t="s">
        <v>359</v>
      </c>
      <c r="E597" s="20" t="s">
        <v>37</v>
      </c>
      <c r="F597" s="22" t="s">
        <v>164</v>
      </c>
      <c r="G597" s="22">
        <v>4</v>
      </c>
      <c r="H597" s="22">
        <f>Y669</f>
        <v>20.999000000000002</v>
      </c>
      <c r="I597" s="22">
        <f>G597*H597</f>
        <v>83.996000000000009</v>
      </c>
      <c r="J597" s="21">
        <v>1</v>
      </c>
      <c r="K597" s="92">
        <f>I597*J597</f>
        <v>83.996000000000009</v>
      </c>
      <c r="L597" s="22">
        <v>1.05</v>
      </c>
      <c r="M597" s="92">
        <f>K597*L597</f>
        <v>88.19580000000002</v>
      </c>
      <c r="N597" s="94"/>
      <c r="O597" s="17"/>
      <c r="Q597" s="16"/>
    </row>
    <row r="598" spans="2:26" x14ac:dyDescent="0.25">
      <c r="B598" s="301" t="s">
        <v>161</v>
      </c>
      <c r="C598" s="302"/>
      <c r="D598" s="302"/>
      <c r="E598" s="302"/>
      <c r="F598" s="302"/>
      <c r="G598" s="302"/>
      <c r="H598" s="302"/>
      <c r="I598" s="302"/>
      <c r="J598" s="302"/>
      <c r="K598" s="302"/>
      <c r="L598" s="302"/>
      <c r="M598" s="302"/>
      <c r="N598" s="303"/>
      <c r="O598" s="17"/>
      <c r="Q598" s="16"/>
    </row>
    <row r="599" spans="2:26" ht="24" hidden="1" x14ac:dyDescent="0.25">
      <c r="B599" s="85"/>
      <c r="C599" s="32" t="s">
        <v>12</v>
      </c>
      <c r="D599" s="32" t="s">
        <v>1</v>
      </c>
      <c r="E599" s="32" t="s">
        <v>163</v>
      </c>
      <c r="F599" s="32" t="s">
        <v>160</v>
      </c>
      <c r="G599" s="32" t="s">
        <v>5</v>
      </c>
      <c r="H599" s="32" t="s">
        <v>7</v>
      </c>
      <c r="I599" s="32" t="s">
        <v>8</v>
      </c>
      <c r="J599" s="33" t="s">
        <v>10</v>
      </c>
      <c r="K599" s="77" t="s">
        <v>162</v>
      </c>
      <c r="L599" s="77" t="s">
        <v>42</v>
      </c>
      <c r="M599" s="33" t="s">
        <v>162</v>
      </c>
      <c r="N599" s="94"/>
      <c r="O599" s="17"/>
      <c r="Q599" s="16"/>
    </row>
    <row r="600" spans="2:26" s="168" customFormat="1" ht="48" hidden="1" x14ac:dyDescent="0.25">
      <c r="B600" s="308" t="s">
        <v>161</v>
      </c>
      <c r="C600" s="359" t="s">
        <v>402</v>
      </c>
      <c r="D600" s="216" t="s">
        <v>260</v>
      </c>
      <c r="E600" s="217" t="s">
        <v>283</v>
      </c>
      <c r="F600" s="218" t="s">
        <v>263</v>
      </c>
      <c r="G600" s="219" t="s">
        <v>37</v>
      </c>
      <c r="H600" s="219">
        <f>Y515</f>
        <v>19.36</v>
      </c>
      <c r="I600" s="220">
        <f>Y523*V523</f>
        <v>0</v>
      </c>
      <c r="J600" s="221">
        <v>1</v>
      </c>
      <c r="K600" s="222">
        <f>I600*J600</f>
        <v>0</v>
      </c>
      <c r="L600" s="219">
        <v>1.05</v>
      </c>
      <c r="M600" s="222">
        <f>K600*L600</f>
        <v>0</v>
      </c>
      <c r="N600" s="362"/>
      <c r="O600" s="167"/>
      <c r="Q600" s="169"/>
      <c r="T600" s="13" t="s">
        <v>407</v>
      </c>
      <c r="U600" s="1" t="s">
        <v>24</v>
      </c>
      <c r="V600" s="1" t="s">
        <v>5</v>
      </c>
      <c r="W600" s="1" t="s">
        <v>347</v>
      </c>
      <c r="X600" s="1" t="s">
        <v>6</v>
      </c>
      <c r="Y600" s="1" t="s">
        <v>7</v>
      </c>
      <c r="Z600" s="1" t="s">
        <v>8</v>
      </c>
    </row>
    <row r="601" spans="2:26" s="168" customFormat="1" hidden="1" x14ac:dyDescent="0.25">
      <c r="B601" s="309"/>
      <c r="C601" s="360"/>
      <c r="D601" s="223" t="s">
        <v>361</v>
      </c>
      <c r="E601" s="217" t="s">
        <v>264</v>
      </c>
      <c r="F601" s="219" t="s">
        <v>164</v>
      </c>
      <c r="G601" s="219">
        <v>6</v>
      </c>
      <c r="H601" s="219">
        <v>13.978999999999999</v>
      </c>
      <c r="I601" s="219">
        <f>G601*H601</f>
        <v>83.873999999999995</v>
      </c>
      <c r="J601" s="217">
        <v>1</v>
      </c>
      <c r="K601" s="219">
        <f>I601*J601</f>
        <v>83.873999999999995</v>
      </c>
      <c r="L601" s="219">
        <v>1.05</v>
      </c>
      <c r="M601" s="222">
        <f>K601*L601</f>
        <v>88.067700000000002</v>
      </c>
      <c r="N601" s="363"/>
      <c r="O601" s="167"/>
      <c r="Q601" s="169"/>
      <c r="T601" s="146" t="s">
        <v>408</v>
      </c>
      <c r="U601" s="156">
        <v>2</v>
      </c>
      <c r="V601" s="156" t="s">
        <v>37</v>
      </c>
      <c r="W601" s="156">
        <v>0.5</v>
      </c>
      <c r="X601" s="154"/>
      <c r="Y601" s="50">
        <v>19.36</v>
      </c>
      <c r="Z601" s="160">
        <f>U601*W601*Y601</f>
        <v>19.36</v>
      </c>
    </row>
    <row r="602" spans="2:26" s="168" customFormat="1" ht="15.75" hidden="1" thickBot="1" x14ac:dyDescent="0.3">
      <c r="B602" s="309"/>
      <c r="C602" s="360"/>
      <c r="D602" s="223" t="s">
        <v>360</v>
      </c>
      <c r="E602" s="217" t="s">
        <v>285</v>
      </c>
      <c r="F602" s="219" t="s">
        <v>164</v>
      </c>
      <c r="G602" s="219">
        <v>1.4</v>
      </c>
      <c r="H602" s="219">
        <v>6.3659999999999997</v>
      </c>
      <c r="I602" s="219">
        <f>G602*H602</f>
        <v>8.9123999999999981</v>
      </c>
      <c r="J602" s="217">
        <v>2</v>
      </c>
      <c r="K602" s="219">
        <f>I602*J602</f>
        <v>17.824799999999996</v>
      </c>
      <c r="L602" s="219">
        <v>1.05</v>
      </c>
      <c r="M602" s="222">
        <f>K602*L602</f>
        <v>18.716039999999996</v>
      </c>
      <c r="N602" s="363"/>
      <c r="O602" s="167"/>
      <c r="Q602" s="169"/>
      <c r="T602" s="149" t="s">
        <v>342</v>
      </c>
      <c r="U602" s="155">
        <v>2</v>
      </c>
      <c r="V602" s="155">
        <v>0.65</v>
      </c>
      <c r="W602" s="155" t="s">
        <v>37</v>
      </c>
      <c r="X602" s="154" t="s">
        <v>346</v>
      </c>
      <c r="Y602" s="154">
        <v>22.8</v>
      </c>
      <c r="Z602" s="161">
        <f>U602*V602*Y602</f>
        <v>29.64</v>
      </c>
    </row>
    <row r="603" spans="2:26" s="168" customFormat="1" ht="16.5" hidden="1" thickTop="1" thickBot="1" x14ac:dyDescent="0.3">
      <c r="B603" s="309"/>
      <c r="C603" s="360"/>
      <c r="D603" s="224" t="s">
        <v>362</v>
      </c>
      <c r="E603" s="225" t="s">
        <v>287</v>
      </c>
      <c r="F603" s="219" t="s">
        <v>164</v>
      </c>
      <c r="G603" s="219" t="s">
        <v>37</v>
      </c>
      <c r="H603" s="219" t="s">
        <v>37</v>
      </c>
      <c r="I603" s="219">
        <f>Y570</f>
        <v>0</v>
      </c>
      <c r="J603" s="217">
        <v>2</v>
      </c>
      <c r="K603" s="219">
        <f>I603*J603</f>
        <v>0</v>
      </c>
      <c r="L603" s="219">
        <v>1.05</v>
      </c>
      <c r="M603" s="222">
        <f>K603*L603</f>
        <v>0</v>
      </c>
      <c r="N603" s="363"/>
      <c r="O603" s="167"/>
      <c r="Q603" s="169"/>
      <c r="T603" s="157" t="s">
        <v>348</v>
      </c>
      <c r="U603" s="152"/>
      <c r="V603" s="152"/>
      <c r="W603" s="152"/>
      <c r="X603" s="152"/>
      <c r="Y603" s="152"/>
      <c r="Z603" s="153">
        <f>SUM(Z597:Z602)</f>
        <v>49</v>
      </c>
    </row>
    <row r="604" spans="2:26" s="168" customFormat="1" ht="16.5" hidden="1" thickTop="1" thickBot="1" x14ac:dyDescent="0.3">
      <c r="B604" s="309"/>
      <c r="C604" s="361"/>
      <c r="D604" s="226"/>
      <c r="E604" s="227"/>
      <c r="F604" s="227"/>
      <c r="G604" s="227"/>
      <c r="H604" s="227"/>
      <c r="I604" s="227"/>
      <c r="J604" s="228" t="s">
        <v>169</v>
      </c>
      <c r="K604" s="219">
        <f>SUM(K600:K602)</f>
        <v>101.69879999999999</v>
      </c>
      <c r="L604" s="219">
        <v>1.05</v>
      </c>
      <c r="M604" s="229">
        <f>SUM(M600:M603)</f>
        <v>106.78373999999999</v>
      </c>
      <c r="N604" s="364"/>
      <c r="O604" s="167"/>
      <c r="Q604" s="169"/>
      <c r="T604" s="199"/>
      <c r="U604" s="200"/>
      <c r="V604" s="200"/>
      <c r="W604" s="200"/>
      <c r="X604" s="201"/>
      <c r="Y604" s="201"/>
      <c r="Z604" s="202"/>
    </row>
    <row r="605" spans="2:26" s="168" customFormat="1" ht="61.5" hidden="1" thickTop="1" thickBot="1" x14ac:dyDescent="0.3">
      <c r="B605" s="309"/>
      <c r="C605" s="230" t="s">
        <v>403</v>
      </c>
      <c r="D605" s="231" t="s">
        <v>359</v>
      </c>
      <c r="E605" s="217" t="s">
        <v>37</v>
      </c>
      <c r="F605" s="219" t="s">
        <v>164</v>
      </c>
      <c r="G605" s="219">
        <v>4</v>
      </c>
      <c r="H605" s="219">
        <f>Y669</f>
        <v>20.999000000000002</v>
      </c>
      <c r="I605" s="219">
        <f>G605*H605</f>
        <v>83.996000000000009</v>
      </c>
      <c r="J605" s="221">
        <v>1</v>
      </c>
      <c r="K605" s="222">
        <f>I605*J605</f>
        <v>83.996000000000009</v>
      </c>
      <c r="L605" s="219">
        <v>1.05</v>
      </c>
      <c r="M605" s="222">
        <f>K605*L605</f>
        <v>88.19580000000002</v>
      </c>
      <c r="N605" s="210"/>
      <c r="O605" s="167"/>
      <c r="Q605" s="169"/>
      <c r="T605" s="199" t="s">
        <v>410</v>
      </c>
      <c r="U605" s="200">
        <v>1</v>
      </c>
      <c r="V605" s="200">
        <v>3.5</v>
      </c>
      <c r="W605" s="200" t="s">
        <v>37</v>
      </c>
      <c r="X605" s="201" t="s">
        <v>411</v>
      </c>
      <c r="Y605" s="203">
        <v>4.383</v>
      </c>
      <c r="Z605" s="202">
        <f>U605*V605*Y605</f>
        <v>15.3405</v>
      </c>
    </row>
    <row r="606" spans="2:26" s="168" customFormat="1" ht="24" x14ac:dyDescent="0.25">
      <c r="B606" s="309"/>
      <c r="C606" s="204" t="s">
        <v>404</v>
      </c>
      <c r="D606" s="205" t="s">
        <v>406</v>
      </c>
      <c r="E606" s="206" t="s">
        <v>37</v>
      </c>
      <c r="F606" s="207" t="s">
        <v>164</v>
      </c>
      <c r="G606" s="207" t="s">
        <v>37</v>
      </c>
      <c r="H606" s="207" t="s">
        <v>37</v>
      </c>
      <c r="I606" s="208">
        <f>Z605</f>
        <v>15.3405</v>
      </c>
      <c r="J606" s="21">
        <v>1</v>
      </c>
      <c r="K606" s="87"/>
      <c r="L606" s="208">
        <v>1.05</v>
      </c>
      <c r="M606" s="243">
        <f>I606*J606*L606</f>
        <v>16.107525000000003</v>
      </c>
      <c r="N606" s="209" t="s">
        <v>405</v>
      </c>
      <c r="O606" s="167"/>
      <c r="Q606" s="169"/>
      <c r="T606" s="194"/>
      <c r="U606" s="195"/>
      <c r="V606" s="195"/>
      <c r="W606" s="195"/>
      <c r="X606" s="197"/>
      <c r="Y606" s="198"/>
      <c r="Z606" s="196"/>
    </row>
    <row r="607" spans="2:26" s="168" customFormat="1" x14ac:dyDescent="0.25">
      <c r="B607" s="215"/>
      <c r="C607" s="233" t="s">
        <v>438</v>
      </c>
      <c r="D607" s="102" t="s">
        <v>440</v>
      </c>
      <c r="E607" s="103"/>
      <c r="F607" s="104"/>
      <c r="G607" s="104" t="s">
        <v>439</v>
      </c>
      <c r="H607" s="104"/>
      <c r="I607" s="22"/>
      <c r="J607" s="21"/>
      <c r="K607" s="92"/>
      <c r="L607" s="22"/>
      <c r="M607" s="92"/>
      <c r="N607" s="209"/>
      <c r="O607" s="167"/>
      <c r="Q607" s="169"/>
      <c r="T607" s="194"/>
      <c r="U607" s="195"/>
      <c r="V607" s="195"/>
      <c r="W607" s="195"/>
      <c r="X607" s="197"/>
      <c r="Y607" s="198"/>
      <c r="Z607" s="196"/>
    </row>
    <row r="608" spans="2:26" ht="15" customHeight="1" x14ac:dyDescent="0.25">
      <c r="B608" s="283" t="s">
        <v>161</v>
      </c>
      <c r="C608" s="295" t="s">
        <v>294</v>
      </c>
      <c r="D608" s="27" t="s">
        <v>173</v>
      </c>
      <c r="E608" s="24">
        <v>140</v>
      </c>
      <c r="F608" s="22" t="s">
        <v>164</v>
      </c>
      <c r="G608" s="30">
        <v>26.9</v>
      </c>
      <c r="H608" s="35">
        <v>16</v>
      </c>
      <c r="I608" s="35">
        <f>H608*G608</f>
        <v>430.4</v>
      </c>
      <c r="J608" s="24">
        <v>1</v>
      </c>
      <c r="K608" s="81">
        <f>I608*J608</f>
        <v>430.4</v>
      </c>
      <c r="L608" s="79">
        <v>1.05</v>
      </c>
      <c r="M608" s="88">
        <f>K608*L618</f>
        <v>451.92</v>
      </c>
      <c r="N608" s="310"/>
      <c r="O608" s="17"/>
      <c r="Q608" s="16"/>
    </row>
    <row r="609" spans="2:26" ht="15" customHeight="1" x14ac:dyDescent="0.25">
      <c r="B609" s="284"/>
      <c r="C609" s="296"/>
      <c r="D609" s="27" t="s">
        <v>340</v>
      </c>
      <c r="E609" s="24" t="s">
        <v>170</v>
      </c>
      <c r="F609" s="22" t="s">
        <v>164</v>
      </c>
      <c r="G609" s="30">
        <v>0.85</v>
      </c>
      <c r="H609" s="35">
        <v>6.8</v>
      </c>
      <c r="I609" s="35">
        <f>H609*G609</f>
        <v>5.7799999999999994</v>
      </c>
      <c r="J609" s="24">
        <v>18</v>
      </c>
      <c r="K609" s="81">
        <f>G609*J609</f>
        <v>15.299999999999999</v>
      </c>
      <c r="L609" s="79">
        <v>1.05</v>
      </c>
      <c r="M609" s="88">
        <f>K609*L618</f>
        <v>16.065000000000001</v>
      </c>
      <c r="N609" s="311"/>
      <c r="O609" s="17"/>
    </row>
    <row r="610" spans="2:26" ht="15" customHeight="1" x14ac:dyDescent="0.25">
      <c r="B610" s="284"/>
      <c r="C610" s="296"/>
      <c r="D610" s="27" t="s">
        <v>172</v>
      </c>
      <c r="E610" s="24" t="s">
        <v>171</v>
      </c>
      <c r="F610" s="22" t="s">
        <v>164</v>
      </c>
      <c r="G610" s="30" t="s">
        <v>37</v>
      </c>
      <c r="H610" s="35">
        <v>5.2</v>
      </c>
      <c r="I610" s="35">
        <v>5.2</v>
      </c>
      <c r="J610" s="24">
        <v>18</v>
      </c>
      <c r="K610" s="81">
        <f>I610*J610</f>
        <v>93.600000000000009</v>
      </c>
      <c r="L610" s="79">
        <v>1.05</v>
      </c>
      <c r="M610" s="88">
        <f>K610*L618</f>
        <v>98.280000000000015</v>
      </c>
      <c r="N610" s="311"/>
      <c r="O610" s="17"/>
    </row>
    <row r="611" spans="2:26" ht="15" customHeight="1" x14ac:dyDescent="0.25">
      <c r="B611" s="284"/>
      <c r="C611" s="297"/>
      <c r="D611" s="37"/>
      <c r="E611" s="38"/>
      <c r="F611" s="38"/>
      <c r="G611" s="38"/>
      <c r="H611" s="38"/>
      <c r="I611" s="38"/>
      <c r="J611" s="42" t="s">
        <v>169</v>
      </c>
      <c r="K611" s="79">
        <f>SUM(K608:K610)</f>
        <v>539.29999999999995</v>
      </c>
      <c r="L611" s="79">
        <v>1.05</v>
      </c>
      <c r="M611" s="86">
        <f>SUM(M608:M610)</f>
        <v>566.26499999999999</v>
      </c>
      <c r="N611" s="312"/>
      <c r="O611" s="17"/>
    </row>
    <row r="612" spans="2:26" ht="15" customHeight="1" x14ac:dyDescent="0.25">
      <c r="B612" s="284"/>
      <c r="C612" s="295" t="s">
        <v>293</v>
      </c>
      <c r="D612" s="27" t="s">
        <v>173</v>
      </c>
      <c r="E612" s="24">
        <v>140</v>
      </c>
      <c r="F612" s="22" t="s">
        <v>164</v>
      </c>
      <c r="G612" s="30">
        <v>35.229999999999997</v>
      </c>
      <c r="H612" s="35">
        <v>16</v>
      </c>
      <c r="I612" s="35">
        <f>H612*G612</f>
        <v>563.67999999999995</v>
      </c>
      <c r="J612" s="24">
        <v>1</v>
      </c>
      <c r="K612" s="81">
        <f>I612*J612</f>
        <v>563.67999999999995</v>
      </c>
      <c r="L612" s="79">
        <v>1.05</v>
      </c>
      <c r="M612" s="88">
        <f>K612*L618</f>
        <v>591.86399999999992</v>
      </c>
      <c r="N612" s="356"/>
      <c r="O612" s="17"/>
    </row>
    <row r="613" spans="2:26" ht="15" customHeight="1" x14ac:dyDescent="0.25">
      <c r="B613" s="284"/>
      <c r="C613" s="296"/>
      <c r="D613" s="27" t="s">
        <v>340</v>
      </c>
      <c r="E613" s="24" t="s">
        <v>170</v>
      </c>
      <c r="F613" s="22" t="s">
        <v>164</v>
      </c>
      <c r="G613" s="30">
        <v>0.85</v>
      </c>
      <c r="H613" s="35">
        <v>6.8</v>
      </c>
      <c r="I613" s="35">
        <f>H613*G613</f>
        <v>5.7799999999999994</v>
      </c>
      <c r="J613" s="24">
        <v>27</v>
      </c>
      <c r="K613" s="81">
        <f>G613*J613</f>
        <v>22.95</v>
      </c>
      <c r="L613" s="79">
        <v>1.05</v>
      </c>
      <c r="M613" s="88">
        <f>K613*L618</f>
        <v>24.0975</v>
      </c>
      <c r="N613" s="357"/>
      <c r="O613" s="17"/>
    </row>
    <row r="614" spans="2:26" ht="15" customHeight="1" x14ac:dyDescent="0.25">
      <c r="B614" s="284"/>
      <c r="C614" s="296"/>
      <c r="D614" s="27" t="s">
        <v>340</v>
      </c>
      <c r="E614" s="24" t="s">
        <v>171</v>
      </c>
      <c r="F614" s="22" t="s">
        <v>164</v>
      </c>
      <c r="G614" s="30" t="s">
        <v>37</v>
      </c>
      <c r="H614" s="35">
        <v>5.2</v>
      </c>
      <c r="I614" s="35">
        <v>5.2</v>
      </c>
      <c r="J614" s="24">
        <v>27</v>
      </c>
      <c r="K614" s="81">
        <f>I614*J614</f>
        <v>140.4</v>
      </c>
      <c r="L614" s="79">
        <v>1.05</v>
      </c>
      <c r="M614" s="88">
        <f>K614*L618</f>
        <v>147.42000000000002</v>
      </c>
      <c r="N614" s="357"/>
      <c r="O614" s="17"/>
    </row>
    <row r="615" spans="2:26" ht="15" customHeight="1" x14ac:dyDescent="0.25">
      <c r="B615" s="284"/>
      <c r="C615" s="297"/>
      <c r="D615" s="37"/>
      <c r="E615" s="38"/>
      <c r="F615" s="38"/>
      <c r="G615" s="38"/>
      <c r="H615" s="38"/>
      <c r="I615" s="38"/>
      <c r="J615" s="42" t="s">
        <v>169</v>
      </c>
      <c r="K615" s="79">
        <f>SUM(K612:K614)</f>
        <v>727.03</v>
      </c>
      <c r="L615" s="79"/>
      <c r="M615" s="86">
        <f>SUM(M612:M614)</f>
        <v>763.38149999999996</v>
      </c>
      <c r="N615" s="358"/>
      <c r="O615" s="17"/>
    </row>
    <row r="616" spans="2:26" ht="15" customHeight="1" x14ac:dyDescent="0.25">
      <c r="B616" s="284"/>
      <c r="C616" s="295" t="s">
        <v>295</v>
      </c>
      <c r="D616" s="27" t="s">
        <v>173</v>
      </c>
      <c r="E616" s="24">
        <v>140</v>
      </c>
      <c r="F616" s="22" t="s">
        <v>164</v>
      </c>
      <c r="G616" s="30">
        <v>26.5</v>
      </c>
      <c r="H616" s="35">
        <v>16</v>
      </c>
      <c r="I616" s="35">
        <f>H616*G616</f>
        <v>424</v>
      </c>
      <c r="J616" s="24">
        <v>1</v>
      </c>
      <c r="K616" s="81">
        <f>I616*J616</f>
        <v>424</v>
      </c>
      <c r="L616" s="79">
        <v>1.05</v>
      </c>
      <c r="M616" s="88">
        <f>K616*L618</f>
        <v>445.20000000000005</v>
      </c>
      <c r="N616" s="310"/>
      <c r="O616" s="17"/>
    </row>
    <row r="617" spans="2:26" ht="15" customHeight="1" x14ac:dyDescent="0.25">
      <c r="B617" s="284"/>
      <c r="C617" s="296"/>
      <c r="D617" s="27" t="s">
        <v>340</v>
      </c>
      <c r="E617" s="24" t="s">
        <v>170</v>
      </c>
      <c r="F617" s="22" t="s">
        <v>164</v>
      </c>
      <c r="G617" s="30">
        <v>0.85</v>
      </c>
      <c r="H617" s="35">
        <v>6.8</v>
      </c>
      <c r="I617" s="35">
        <f>H617*G617</f>
        <v>5.7799999999999994</v>
      </c>
      <c r="J617" s="24">
        <v>15</v>
      </c>
      <c r="K617" s="81">
        <f>G617*J617</f>
        <v>12.75</v>
      </c>
      <c r="L617" s="79">
        <v>1.05</v>
      </c>
      <c r="M617" s="88">
        <f>K617*L618</f>
        <v>13.387500000000001</v>
      </c>
      <c r="N617" s="311"/>
      <c r="O617" s="17"/>
    </row>
    <row r="618" spans="2:26" ht="15" customHeight="1" x14ac:dyDescent="0.25">
      <c r="B618" s="284"/>
      <c r="C618" s="296"/>
      <c r="D618" s="27" t="s">
        <v>172</v>
      </c>
      <c r="E618" s="24" t="s">
        <v>171</v>
      </c>
      <c r="F618" s="22" t="s">
        <v>164</v>
      </c>
      <c r="G618" s="30" t="s">
        <v>37</v>
      </c>
      <c r="H618" s="35">
        <v>5.2</v>
      </c>
      <c r="I618" s="35">
        <v>5.2</v>
      </c>
      <c r="J618" s="24">
        <v>15</v>
      </c>
      <c r="K618" s="81">
        <f>I618*J618</f>
        <v>78</v>
      </c>
      <c r="L618" s="79">
        <v>1.05</v>
      </c>
      <c r="M618" s="88">
        <f>K618*L618</f>
        <v>81.900000000000006</v>
      </c>
      <c r="N618" s="311"/>
      <c r="O618" s="17"/>
    </row>
    <row r="619" spans="2:26" ht="15" customHeight="1" x14ac:dyDescent="0.25">
      <c r="B619" s="285"/>
      <c r="C619" s="297"/>
      <c r="D619" s="37"/>
      <c r="E619" s="38"/>
      <c r="F619" s="38"/>
      <c r="G619" s="38"/>
      <c r="H619" s="38"/>
      <c r="I619" s="38"/>
      <c r="J619" s="42" t="s">
        <v>169</v>
      </c>
      <c r="K619" s="79">
        <f>SUM(K616:K618)</f>
        <v>514.75</v>
      </c>
      <c r="L619" s="79"/>
      <c r="M619" s="86">
        <f>SUM(M616:M618)</f>
        <v>540.48750000000007</v>
      </c>
      <c r="N619" s="312"/>
      <c r="O619" s="17"/>
    </row>
    <row r="620" spans="2:26" ht="15" customHeight="1" x14ac:dyDescent="0.25">
      <c r="B620" s="283" t="s">
        <v>161</v>
      </c>
      <c r="C620" s="295" t="s">
        <v>296</v>
      </c>
      <c r="D620" s="27" t="s">
        <v>173</v>
      </c>
      <c r="E620" s="24">
        <v>140</v>
      </c>
      <c r="F620" s="22" t="s">
        <v>164</v>
      </c>
      <c r="G620" s="30">
        <v>35.229999999999997</v>
      </c>
      <c r="H620" s="35">
        <v>16</v>
      </c>
      <c r="I620" s="35">
        <f>H620*G620</f>
        <v>563.67999999999995</v>
      </c>
      <c r="J620" s="24">
        <v>1</v>
      </c>
      <c r="K620" s="81">
        <f>I620*J620</f>
        <v>563.67999999999995</v>
      </c>
      <c r="L620" s="79">
        <v>1.05</v>
      </c>
      <c r="M620" s="88">
        <f>K620*L618</f>
        <v>591.86399999999992</v>
      </c>
      <c r="N620" s="310"/>
      <c r="O620" s="17"/>
      <c r="T620" s="13" t="s">
        <v>349</v>
      </c>
      <c r="U620" s="1" t="s">
        <v>24</v>
      </c>
      <c r="V620" s="1" t="s">
        <v>5</v>
      </c>
      <c r="W620" s="1" t="s">
        <v>347</v>
      </c>
      <c r="X620" s="1" t="s">
        <v>6</v>
      </c>
      <c r="Y620" s="1" t="s">
        <v>7</v>
      </c>
      <c r="Z620" s="1" t="s">
        <v>8</v>
      </c>
    </row>
    <row r="621" spans="2:26" ht="15" customHeight="1" x14ac:dyDescent="0.25">
      <c r="B621" s="284"/>
      <c r="C621" s="296"/>
      <c r="D621" s="27" t="s">
        <v>340</v>
      </c>
      <c r="E621" s="24" t="s">
        <v>170</v>
      </c>
      <c r="F621" s="22" t="s">
        <v>164</v>
      </c>
      <c r="G621" s="30">
        <v>0.85</v>
      </c>
      <c r="H621" s="35">
        <v>6.8</v>
      </c>
      <c r="I621" s="35">
        <f>H621*G621</f>
        <v>5.7799999999999994</v>
      </c>
      <c r="J621" s="24">
        <v>27</v>
      </c>
      <c r="K621" s="81">
        <f>G621*J621</f>
        <v>22.95</v>
      </c>
      <c r="L621" s="79">
        <v>1.05</v>
      </c>
      <c r="M621" s="88">
        <f>K621*L618</f>
        <v>24.0975</v>
      </c>
      <c r="N621" s="311"/>
      <c r="O621" s="17"/>
      <c r="T621" s="146" t="s">
        <v>344</v>
      </c>
      <c r="U621" s="147">
        <v>6</v>
      </c>
      <c r="V621" s="156" t="s">
        <v>37</v>
      </c>
      <c r="W621" s="156">
        <v>0.27</v>
      </c>
      <c r="X621" s="154"/>
      <c r="Y621" s="49">
        <v>19.36</v>
      </c>
      <c r="Z621" s="148">
        <f>U621*W621*Y621</f>
        <v>31.363200000000003</v>
      </c>
    </row>
    <row r="622" spans="2:26" ht="15" customHeight="1" x14ac:dyDescent="0.25">
      <c r="B622" s="284"/>
      <c r="C622" s="296"/>
      <c r="D622" s="27" t="s">
        <v>172</v>
      </c>
      <c r="E622" s="24" t="s">
        <v>171</v>
      </c>
      <c r="F622" s="22" t="s">
        <v>164</v>
      </c>
      <c r="G622" s="30" t="s">
        <v>37</v>
      </c>
      <c r="H622" s="35">
        <v>5.2</v>
      </c>
      <c r="I622" s="35">
        <v>5.2</v>
      </c>
      <c r="J622" s="24">
        <v>27</v>
      </c>
      <c r="K622" s="81">
        <f>I622*J622</f>
        <v>140.4</v>
      </c>
      <c r="L622" s="79">
        <v>1.05</v>
      </c>
      <c r="M622" s="88">
        <f>K622*L618</f>
        <v>147.42000000000002</v>
      </c>
      <c r="N622" s="311"/>
      <c r="O622" s="17"/>
      <c r="T622" s="149" t="s">
        <v>343</v>
      </c>
      <c r="U622" s="150">
        <v>4</v>
      </c>
      <c r="V622" s="155">
        <v>1.1200000000000001</v>
      </c>
      <c r="W622" s="155" t="s">
        <v>37</v>
      </c>
      <c r="X622" s="154" t="s">
        <v>345</v>
      </c>
      <c r="Y622" s="154">
        <v>12.1</v>
      </c>
      <c r="Z622" s="151">
        <f>U622*V622*Y622</f>
        <v>54.208000000000006</v>
      </c>
    </row>
    <row r="623" spans="2:26" ht="15" customHeight="1" x14ac:dyDescent="0.25">
      <c r="B623" s="284"/>
      <c r="C623" s="297"/>
      <c r="D623" s="37"/>
      <c r="E623" s="38"/>
      <c r="F623" s="38"/>
      <c r="G623" s="38"/>
      <c r="H623" s="38"/>
      <c r="I623" s="38"/>
      <c r="J623" s="42" t="s">
        <v>169</v>
      </c>
      <c r="K623" s="79">
        <f>SUM(K620:K622)</f>
        <v>727.03</v>
      </c>
      <c r="L623" s="79"/>
      <c r="M623" s="86">
        <f>SUM(M620:M622)</f>
        <v>763.38149999999996</v>
      </c>
      <c r="N623" s="312"/>
      <c r="O623" s="17"/>
      <c r="T623" s="149" t="s">
        <v>342</v>
      </c>
      <c r="U623" s="150">
        <v>2</v>
      </c>
      <c r="V623" s="155">
        <v>1.95</v>
      </c>
      <c r="W623" s="155" t="s">
        <v>37</v>
      </c>
      <c r="X623" s="154" t="s">
        <v>346</v>
      </c>
      <c r="Y623" s="154">
        <v>22.8</v>
      </c>
      <c r="Z623" s="151">
        <f>U623*V623*Y623</f>
        <v>88.92</v>
      </c>
    </row>
    <row r="624" spans="2:26" ht="15" customHeight="1" x14ac:dyDescent="0.25">
      <c r="B624" s="284"/>
      <c r="C624" s="295" t="s">
        <v>297</v>
      </c>
      <c r="D624" s="27" t="s">
        <v>173</v>
      </c>
      <c r="E624" s="24">
        <v>140</v>
      </c>
      <c r="F624" s="22" t="s">
        <v>164</v>
      </c>
      <c r="G624" s="30">
        <v>34.9</v>
      </c>
      <c r="H624" s="35">
        <v>16</v>
      </c>
      <c r="I624" s="35">
        <f>H624*G624</f>
        <v>558.4</v>
      </c>
      <c r="J624" s="24">
        <v>1</v>
      </c>
      <c r="K624" s="81">
        <f>I624*J624</f>
        <v>558.4</v>
      </c>
      <c r="L624" s="79">
        <v>1.05</v>
      </c>
      <c r="M624" s="88">
        <f>K624*L618</f>
        <v>586.32000000000005</v>
      </c>
      <c r="N624" s="356"/>
      <c r="O624" s="17"/>
      <c r="T624" s="149" t="s">
        <v>351</v>
      </c>
      <c r="U624" s="150">
        <v>4</v>
      </c>
      <c r="V624" s="155">
        <v>1.2</v>
      </c>
      <c r="W624" s="155" t="s">
        <v>37</v>
      </c>
      <c r="X624" s="154" t="s">
        <v>346</v>
      </c>
      <c r="Y624" s="154">
        <v>12.1</v>
      </c>
      <c r="Z624" s="151">
        <f>U624*V624*Y624</f>
        <v>58.08</v>
      </c>
    </row>
    <row r="625" spans="2:26" ht="15" customHeight="1" thickBot="1" x14ac:dyDescent="0.3">
      <c r="B625" s="284"/>
      <c r="C625" s="296"/>
      <c r="D625" s="27" t="s">
        <v>340</v>
      </c>
      <c r="E625" s="24" t="s">
        <v>170</v>
      </c>
      <c r="F625" s="22" t="s">
        <v>164</v>
      </c>
      <c r="G625" s="30">
        <v>0.85</v>
      </c>
      <c r="H625" s="35">
        <v>6.8</v>
      </c>
      <c r="I625" s="35">
        <f>H625*G625</f>
        <v>5.7799999999999994</v>
      </c>
      <c r="J625" s="24">
        <v>27</v>
      </c>
      <c r="K625" s="81">
        <f>G625*J625</f>
        <v>22.95</v>
      </c>
      <c r="L625" s="79">
        <v>1.05</v>
      </c>
      <c r="M625" s="88">
        <f>K625*L618</f>
        <v>24.0975</v>
      </c>
      <c r="N625" s="357"/>
      <c r="O625" s="17"/>
      <c r="T625" s="149" t="s">
        <v>261</v>
      </c>
      <c r="U625" s="150">
        <v>1</v>
      </c>
      <c r="V625" s="155" t="s">
        <v>37</v>
      </c>
      <c r="W625" s="155">
        <v>1.44</v>
      </c>
      <c r="X625" s="154"/>
      <c r="Y625" s="49">
        <v>19.36</v>
      </c>
      <c r="Z625" s="151">
        <f>U625*W625*Y625</f>
        <v>27.878399999999999</v>
      </c>
    </row>
    <row r="626" spans="2:26" ht="15" customHeight="1" thickTop="1" thickBot="1" x14ac:dyDescent="0.3">
      <c r="B626" s="284"/>
      <c r="C626" s="296"/>
      <c r="D626" s="27" t="s">
        <v>172</v>
      </c>
      <c r="E626" s="24" t="s">
        <v>171</v>
      </c>
      <c r="F626" s="22" t="s">
        <v>164</v>
      </c>
      <c r="G626" s="30" t="s">
        <v>37</v>
      </c>
      <c r="H626" s="35">
        <v>5.2</v>
      </c>
      <c r="I626" s="35">
        <v>5.2</v>
      </c>
      <c r="J626" s="24">
        <v>27</v>
      </c>
      <c r="K626" s="81">
        <f>I626*J626</f>
        <v>140.4</v>
      </c>
      <c r="L626" s="79">
        <v>1.05</v>
      </c>
      <c r="M626" s="88">
        <f>K626*L618</f>
        <v>147.42000000000002</v>
      </c>
      <c r="N626" s="357"/>
      <c r="T626" s="157" t="s">
        <v>348</v>
      </c>
      <c r="U626" s="152"/>
      <c r="V626" s="152"/>
      <c r="W626" s="152"/>
      <c r="X626" s="152"/>
      <c r="Y626" s="152"/>
      <c r="Z626" s="153">
        <f>SUM(Z621:Z625)</f>
        <v>260.44959999999998</v>
      </c>
    </row>
    <row r="627" spans="2:26" ht="15" customHeight="1" thickTop="1" x14ac:dyDescent="0.25">
      <c r="B627" s="285"/>
      <c r="C627" s="297"/>
      <c r="D627" s="37"/>
      <c r="E627" s="38"/>
      <c r="F627" s="38"/>
      <c r="G627" s="38"/>
      <c r="H627" s="38"/>
      <c r="I627" s="38"/>
      <c r="J627" s="42" t="s">
        <v>169</v>
      </c>
      <c r="K627" s="79">
        <f>SUM(K624:K626)</f>
        <v>721.75</v>
      </c>
      <c r="L627" s="79"/>
      <c r="M627" s="51">
        <f>SUM(M624:M626)</f>
        <v>757.83750000000009</v>
      </c>
      <c r="N627" s="358"/>
    </row>
    <row r="628" spans="2:26" ht="15" customHeight="1" x14ac:dyDescent="0.25">
      <c r="B628" s="367" t="s">
        <v>417</v>
      </c>
      <c r="C628" s="295" t="s">
        <v>422</v>
      </c>
      <c r="D628" s="244" t="s">
        <v>418</v>
      </c>
      <c r="E628" s="244" t="s">
        <v>419</v>
      </c>
      <c r="F628" s="35" t="s">
        <v>164</v>
      </c>
      <c r="G628" s="52">
        <v>1.1299999999999999</v>
      </c>
      <c r="H628" s="52">
        <v>11.692</v>
      </c>
      <c r="I628" s="52">
        <f>G628*H628</f>
        <v>13.211959999999999</v>
      </c>
      <c r="J628" s="52">
        <v>20</v>
      </c>
      <c r="K628" s="35"/>
      <c r="L628" s="35"/>
      <c r="M628" s="35">
        <f>J628*I628</f>
        <v>264.23919999999998</v>
      </c>
      <c r="N628" s="245"/>
    </row>
    <row r="629" spans="2:26" x14ac:dyDescent="0.25">
      <c r="B629" s="368"/>
      <c r="C629" s="296"/>
      <c r="D629" s="244" t="s">
        <v>418</v>
      </c>
      <c r="E629" s="244" t="s">
        <v>419</v>
      </c>
      <c r="F629" s="35" t="s">
        <v>164</v>
      </c>
      <c r="G629" s="52">
        <v>15.7</v>
      </c>
      <c r="H629" s="52">
        <v>11.692</v>
      </c>
      <c r="I629" s="52">
        <f>G629*H629</f>
        <v>183.56440000000001</v>
      </c>
      <c r="J629" s="52">
        <v>4</v>
      </c>
      <c r="K629" s="35"/>
      <c r="L629" s="35"/>
      <c r="M629" s="35">
        <f>J629*I629</f>
        <v>734.25760000000002</v>
      </c>
      <c r="N629" s="245"/>
    </row>
    <row r="630" spans="2:26" x14ac:dyDescent="0.25">
      <c r="B630" s="368"/>
      <c r="C630" s="296"/>
      <c r="D630" s="244" t="s">
        <v>418</v>
      </c>
      <c r="E630" s="244" t="s">
        <v>420</v>
      </c>
      <c r="F630" s="35" t="s">
        <v>164</v>
      </c>
      <c r="G630" s="52">
        <v>2.4500000000000002</v>
      </c>
      <c r="H630" s="52">
        <v>8.64</v>
      </c>
      <c r="I630" s="52">
        <f>H630*G630</f>
        <v>21.168000000000003</v>
      </c>
      <c r="J630" s="52">
        <v>8</v>
      </c>
      <c r="K630" s="35"/>
      <c r="L630" s="35"/>
      <c r="M630" s="35">
        <f>J630*I630</f>
        <v>169.34400000000002</v>
      </c>
      <c r="N630" s="245"/>
    </row>
    <row r="631" spans="2:26" x14ac:dyDescent="0.25">
      <c r="B631" s="368"/>
      <c r="C631" s="296"/>
      <c r="D631" s="244" t="s">
        <v>418</v>
      </c>
      <c r="E631" s="244" t="s">
        <v>420</v>
      </c>
      <c r="F631" s="35" t="s">
        <v>164</v>
      </c>
      <c r="G631" s="52">
        <v>1.85</v>
      </c>
      <c r="H631" s="52">
        <v>8.64</v>
      </c>
      <c r="I631" s="52">
        <f t="shared" ref="I631:I644" si="87">H631*G631</f>
        <v>15.984000000000002</v>
      </c>
      <c r="J631" s="52">
        <v>5</v>
      </c>
      <c r="K631" s="35"/>
      <c r="L631" s="35"/>
      <c r="M631" s="35">
        <f t="shared" ref="M631:M644" si="88">J631*I631</f>
        <v>79.920000000000016</v>
      </c>
      <c r="N631" s="245"/>
    </row>
    <row r="632" spans="2:26" x14ac:dyDescent="0.25">
      <c r="B632" s="368"/>
      <c r="C632" s="296"/>
      <c r="D632" s="244" t="s">
        <v>418</v>
      </c>
      <c r="E632" s="244" t="s">
        <v>420</v>
      </c>
      <c r="F632" s="35" t="s">
        <v>164</v>
      </c>
      <c r="G632" s="52">
        <v>2.4500000000000002</v>
      </c>
      <c r="H632" s="52">
        <v>8.64</v>
      </c>
      <c r="I632" s="52">
        <f t="shared" si="87"/>
        <v>21.168000000000003</v>
      </c>
      <c r="J632" s="52">
        <v>2</v>
      </c>
      <c r="K632" s="35"/>
      <c r="L632" s="35"/>
      <c r="M632" s="35">
        <f t="shared" si="88"/>
        <v>42.336000000000006</v>
      </c>
      <c r="N632" s="245"/>
    </row>
    <row r="633" spans="2:26" x14ac:dyDescent="0.25">
      <c r="B633" s="368"/>
      <c r="C633" s="296"/>
      <c r="D633" s="244" t="s">
        <v>418</v>
      </c>
      <c r="E633" s="244" t="s">
        <v>420</v>
      </c>
      <c r="F633" s="35" t="s">
        <v>164</v>
      </c>
      <c r="G633" s="52">
        <v>2.3149999999999999</v>
      </c>
      <c r="H633" s="52">
        <v>8.64</v>
      </c>
      <c r="I633" s="52">
        <f t="shared" si="87"/>
        <v>20.0016</v>
      </c>
      <c r="J633" s="52">
        <v>2</v>
      </c>
      <c r="K633" s="35"/>
      <c r="L633" s="35"/>
      <c r="M633" s="35">
        <f t="shared" si="88"/>
        <v>40.0032</v>
      </c>
      <c r="N633" s="245"/>
    </row>
    <row r="634" spans="2:26" x14ac:dyDescent="0.25">
      <c r="B634" s="368"/>
      <c r="C634" s="296"/>
      <c r="D634" s="244" t="s">
        <v>418</v>
      </c>
      <c r="E634" s="244" t="s">
        <v>420</v>
      </c>
      <c r="F634" s="35" t="s">
        <v>164</v>
      </c>
      <c r="G634" s="52">
        <v>2.1549999999999998</v>
      </c>
      <c r="H634" s="52">
        <v>8.64</v>
      </c>
      <c r="I634" s="52">
        <f t="shared" si="87"/>
        <v>18.619199999999999</v>
      </c>
      <c r="J634" s="52">
        <v>2</v>
      </c>
      <c r="K634" s="35"/>
      <c r="L634" s="35"/>
      <c r="M634" s="35">
        <f t="shared" si="88"/>
        <v>37.238399999999999</v>
      </c>
      <c r="N634" s="245"/>
    </row>
    <row r="635" spans="2:26" ht="28.9" customHeight="1" x14ac:dyDescent="0.25">
      <c r="B635" s="368"/>
      <c r="C635" s="296"/>
      <c r="D635" s="244" t="s">
        <v>418</v>
      </c>
      <c r="E635" s="244" t="s">
        <v>420</v>
      </c>
      <c r="F635" s="35" t="s">
        <v>164</v>
      </c>
      <c r="G635" s="52">
        <v>1.97</v>
      </c>
      <c r="H635" s="52">
        <v>8.64</v>
      </c>
      <c r="I635" s="52">
        <f t="shared" si="87"/>
        <v>17.020800000000001</v>
      </c>
      <c r="J635" s="52">
        <v>2</v>
      </c>
      <c r="K635" s="35"/>
      <c r="L635" s="35"/>
      <c r="M635" s="35">
        <f t="shared" si="88"/>
        <v>34.041600000000003</v>
      </c>
      <c r="N635" s="245"/>
    </row>
    <row r="636" spans="2:26" ht="33.6" customHeight="1" x14ac:dyDescent="0.25">
      <c r="B636" s="368"/>
      <c r="C636" s="296"/>
      <c r="D636" s="244" t="s">
        <v>418</v>
      </c>
      <c r="E636" s="244" t="s">
        <v>420</v>
      </c>
      <c r="F636" s="35" t="s">
        <v>164</v>
      </c>
      <c r="G636" s="52">
        <v>1.7749999999999999</v>
      </c>
      <c r="H636" s="52">
        <v>8.64</v>
      </c>
      <c r="I636" s="52">
        <f t="shared" si="87"/>
        <v>15.336</v>
      </c>
      <c r="J636" s="52">
        <v>2</v>
      </c>
      <c r="K636" s="35"/>
      <c r="L636" s="35"/>
      <c r="M636" s="35">
        <f t="shared" si="88"/>
        <v>30.672000000000001</v>
      </c>
      <c r="N636" s="245" t="s">
        <v>443</v>
      </c>
    </row>
    <row r="637" spans="2:26" ht="25.5" x14ac:dyDescent="0.25">
      <c r="B637" s="368"/>
      <c r="C637" s="296"/>
      <c r="D637" s="244" t="s">
        <v>418</v>
      </c>
      <c r="E637" s="244" t="s">
        <v>420</v>
      </c>
      <c r="F637" s="35" t="s">
        <v>164</v>
      </c>
      <c r="G637" s="52">
        <v>1.66</v>
      </c>
      <c r="H637" s="52">
        <v>8.64</v>
      </c>
      <c r="I637" s="52">
        <f t="shared" si="87"/>
        <v>14.3424</v>
      </c>
      <c r="J637" s="52">
        <v>2</v>
      </c>
      <c r="K637" s="35"/>
      <c r="L637" s="35"/>
      <c r="M637" s="35">
        <f t="shared" si="88"/>
        <v>28.684799999999999</v>
      </c>
      <c r="N637" s="245"/>
      <c r="T637" s="1" t="s">
        <v>0</v>
      </c>
      <c r="U637" s="1" t="s">
        <v>24</v>
      </c>
      <c r="V637" s="1" t="s">
        <v>5</v>
      </c>
      <c r="W637" s="1" t="s">
        <v>6</v>
      </c>
      <c r="X637" s="1" t="s">
        <v>7</v>
      </c>
      <c r="Y637" s="1" t="s">
        <v>8</v>
      </c>
    </row>
    <row r="638" spans="2:26" x14ac:dyDescent="0.25">
      <c r="B638" s="368"/>
      <c r="C638" s="296"/>
      <c r="D638" s="244" t="s">
        <v>418</v>
      </c>
      <c r="E638" s="244" t="s">
        <v>420</v>
      </c>
      <c r="F638" s="35" t="s">
        <v>164</v>
      </c>
      <c r="G638" s="52">
        <v>1.4950000000000001</v>
      </c>
      <c r="H638" s="52">
        <v>8.64</v>
      </c>
      <c r="I638" s="52">
        <f t="shared" si="87"/>
        <v>12.916800000000002</v>
      </c>
      <c r="J638" s="52">
        <v>2</v>
      </c>
      <c r="K638" s="35"/>
      <c r="L638" s="35"/>
      <c r="M638" s="35">
        <f t="shared" si="88"/>
        <v>25.833600000000004</v>
      </c>
      <c r="N638" s="245"/>
      <c r="T638" s="2" t="s">
        <v>23</v>
      </c>
      <c r="U638" s="3">
        <v>1</v>
      </c>
      <c r="V638" s="3">
        <v>3.15</v>
      </c>
      <c r="W638" s="3" t="s">
        <v>233</v>
      </c>
      <c r="X638" s="3">
        <v>4.383</v>
      </c>
      <c r="Y638" s="6">
        <f>U638*V638*X638</f>
        <v>13.80645</v>
      </c>
    </row>
    <row r="639" spans="2:26" x14ac:dyDescent="0.25">
      <c r="B639" s="368"/>
      <c r="C639" s="296"/>
      <c r="D639" s="244" t="s">
        <v>418</v>
      </c>
      <c r="E639" s="244" t="s">
        <v>420</v>
      </c>
      <c r="F639" s="35" t="s">
        <v>164</v>
      </c>
      <c r="G639" s="52">
        <v>1.33</v>
      </c>
      <c r="H639" s="52">
        <v>8.64</v>
      </c>
      <c r="I639" s="52">
        <f t="shared" si="87"/>
        <v>11.491200000000001</v>
      </c>
      <c r="J639" s="52">
        <v>2</v>
      </c>
      <c r="K639" s="35"/>
      <c r="L639" s="35"/>
      <c r="M639" s="35">
        <f t="shared" si="88"/>
        <v>22.982400000000002</v>
      </c>
      <c r="N639" s="245"/>
      <c r="T639" s="5" t="s">
        <v>14</v>
      </c>
      <c r="U639" s="4">
        <v>1</v>
      </c>
      <c r="V639" s="4">
        <v>3.15</v>
      </c>
      <c r="W639" s="3" t="s">
        <v>233</v>
      </c>
      <c r="X639" s="3">
        <v>4.383</v>
      </c>
      <c r="Y639" s="7">
        <f>U639*V639*X639</f>
        <v>13.80645</v>
      </c>
    </row>
    <row r="640" spans="2:26" ht="15.75" thickBot="1" x14ac:dyDescent="0.3">
      <c r="B640" s="368"/>
      <c r="C640" s="296"/>
      <c r="D640" s="244" t="s">
        <v>418</v>
      </c>
      <c r="E640" s="244" t="s">
        <v>420</v>
      </c>
      <c r="F640" s="35" t="s">
        <v>164</v>
      </c>
      <c r="G640" s="52">
        <v>1.165</v>
      </c>
      <c r="H640" s="52">
        <v>8.64</v>
      </c>
      <c r="I640" s="52">
        <f t="shared" si="87"/>
        <v>10.065600000000002</v>
      </c>
      <c r="J640" s="52">
        <v>2</v>
      </c>
      <c r="K640" s="35"/>
      <c r="L640" s="35"/>
      <c r="M640" s="35">
        <f t="shared" si="88"/>
        <v>20.131200000000003</v>
      </c>
      <c r="N640" s="245"/>
      <c r="T640" s="5" t="s">
        <v>272</v>
      </c>
      <c r="U640" s="4">
        <v>4</v>
      </c>
      <c r="V640" s="4">
        <v>1.1000000000000001</v>
      </c>
      <c r="W640" s="3" t="s">
        <v>233</v>
      </c>
      <c r="X640" s="3">
        <v>4.383</v>
      </c>
      <c r="Y640" s="7">
        <f>U640*V640*X640</f>
        <v>19.285200000000003</v>
      </c>
    </row>
    <row r="641" spans="2:25" ht="16.5" thickTop="1" thickBot="1" x14ac:dyDescent="0.3">
      <c r="B641" s="368"/>
      <c r="C641" s="296"/>
      <c r="D641" s="244" t="s">
        <v>418</v>
      </c>
      <c r="E641" s="244" t="s">
        <v>420</v>
      </c>
      <c r="F641" s="35" t="s">
        <v>164</v>
      </c>
      <c r="G641" s="52">
        <v>1.165</v>
      </c>
      <c r="H641" s="52">
        <v>8.64</v>
      </c>
      <c r="I641" s="52">
        <f t="shared" si="87"/>
        <v>10.065600000000002</v>
      </c>
      <c r="J641" s="52">
        <v>2</v>
      </c>
      <c r="K641" s="35"/>
      <c r="L641" s="35"/>
      <c r="M641" s="35">
        <f t="shared" si="88"/>
        <v>20.131200000000003</v>
      </c>
      <c r="N641" s="245"/>
      <c r="T641" s="75" t="s">
        <v>25</v>
      </c>
      <c r="U641" s="75"/>
      <c r="V641" s="75"/>
      <c r="W641" s="75"/>
      <c r="X641" s="75"/>
      <c r="Y641" s="8">
        <f>SUM(Y638:Y640)</f>
        <v>46.898099999999999</v>
      </c>
    </row>
    <row r="642" spans="2:25" ht="15.75" thickTop="1" x14ac:dyDescent="0.25">
      <c r="B642" s="368"/>
      <c r="C642" s="296"/>
      <c r="D642" s="244" t="s">
        <v>418</v>
      </c>
      <c r="E642" s="244" t="s">
        <v>420</v>
      </c>
      <c r="F642" s="35" t="s">
        <v>164</v>
      </c>
      <c r="G642" s="52">
        <v>0.84</v>
      </c>
      <c r="H642" s="52">
        <v>8.64</v>
      </c>
      <c r="I642" s="52">
        <f t="shared" si="87"/>
        <v>7.2576000000000001</v>
      </c>
      <c r="J642" s="52">
        <v>2</v>
      </c>
      <c r="K642" s="35"/>
      <c r="L642" s="35"/>
      <c r="M642" s="35">
        <f t="shared" si="88"/>
        <v>14.5152</v>
      </c>
      <c r="N642" s="245"/>
    </row>
    <row r="643" spans="2:25" x14ac:dyDescent="0.25">
      <c r="B643" s="368"/>
      <c r="C643" s="296"/>
      <c r="D643" s="244" t="s">
        <v>418</v>
      </c>
      <c r="E643" s="244" t="s">
        <v>420</v>
      </c>
      <c r="F643" s="35" t="s">
        <v>164</v>
      </c>
      <c r="G643" s="52">
        <v>0.67</v>
      </c>
      <c r="H643" s="52">
        <v>8.64</v>
      </c>
      <c r="I643" s="52">
        <f t="shared" si="87"/>
        <v>5.7888000000000011</v>
      </c>
      <c r="J643" s="52">
        <v>2</v>
      </c>
      <c r="K643" s="35"/>
      <c r="L643" s="35"/>
      <c r="M643" s="35">
        <f t="shared" si="88"/>
        <v>11.577600000000002</v>
      </c>
      <c r="N643" s="245"/>
    </row>
    <row r="644" spans="2:25" x14ac:dyDescent="0.25">
      <c r="B644" s="368"/>
      <c r="C644" s="296"/>
      <c r="D644" s="244" t="s">
        <v>418</v>
      </c>
      <c r="E644" s="244" t="s">
        <v>420</v>
      </c>
      <c r="F644" s="35" t="s">
        <v>164</v>
      </c>
      <c r="G644" s="52">
        <v>0.52</v>
      </c>
      <c r="H644" s="52">
        <v>8.64</v>
      </c>
      <c r="I644" s="52">
        <f t="shared" si="87"/>
        <v>4.4928000000000008</v>
      </c>
      <c r="J644" s="52">
        <v>13</v>
      </c>
      <c r="K644" s="35"/>
      <c r="L644" s="35"/>
      <c r="M644" s="35">
        <f t="shared" si="88"/>
        <v>58.406400000000012</v>
      </c>
      <c r="N644" s="245"/>
    </row>
    <row r="645" spans="2:25" x14ac:dyDescent="0.25">
      <c r="B645" s="368"/>
      <c r="C645" s="296"/>
      <c r="D645" s="244" t="s">
        <v>231</v>
      </c>
      <c r="E645" s="244" t="s">
        <v>421</v>
      </c>
      <c r="F645" s="35" t="s">
        <v>164</v>
      </c>
      <c r="G645" s="52">
        <v>15.7</v>
      </c>
      <c r="H645" s="52">
        <v>3.77</v>
      </c>
      <c r="I645" s="52">
        <f>G645*H645</f>
        <v>59.189</v>
      </c>
      <c r="J645" s="52">
        <v>6</v>
      </c>
      <c r="K645" s="35"/>
      <c r="L645" s="35"/>
      <c r="M645" s="35">
        <f>J645*I645</f>
        <v>355.13400000000001</v>
      </c>
      <c r="N645" s="245"/>
    </row>
    <row r="646" spans="2:25" x14ac:dyDescent="0.25">
      <c r="B646" s="368"/>
      <c r="C646" s="297"/>
      <c r="D646" s="244" t="s">
        <v>231</v>
      </c>
      <c r="E646" s="244" t="s">
        <v>421</v>
      </c>
      <c r="F646" s="35" t="s">
        <v>164</v>
      </c>
      <c r="G646" s="52">
        <v>15.9</v>
      </c>
      <c r="H646" s="52">
        <v>3.77</v>
      </c>
      <c r="I646" s="52">
        <f>G646*H646</f>
        <v>59.943000000000005</v>
      </c>
      <c r="J646" s="52">
        <v>2</v>
      </c>
      <c r="K646" s="35"/>
      <c r="L646" s="35"/>
      <c r="M646" s="35">
        <f>J646*I646</f>
        <v>119.88600000000001</v>
      </c>
      <c r="N646" s="245"/>
      <c r="T646" s="53"/>
      <c r="U646" s="53" t="s">
        <v>5</v>
      </c>
      <c r="V646" s="53" t="s">
        <v>41</v>
      </c>
      <c r="W646" s="53" t="s">
        <v>38</v>
      </c>
      <c r="X646" s="53" t="s">
        <v>10</v>
      </c>
      <c r="Y646" s="53" t="s">
        <v>262</v>
      </c>
    </row>
    <row r="647" spans="2:25" x14ac:dyDescent="0.25">
      <c r="B647" s="368"/>
      <c r="C647" s="246"/>
      <c r="D647" s="58"/>
      <c r="E647" s="58"/>
      <c r="F647" s="58"/>
      <c r="G647" s="58"/>
      <c r="H647" s="58"/>
      <c r="I647" s="58"/>
      <c r="J647" s="247"/>
      <c r="K647" s="248"/>
      <c r="L647" s="248"/>
      <c r="M647" s="211"/>
      <c r="T647" s="53" t="s">
        <v>261</v>
      </c>
      <c r="U647" s="49">
        <v>18.786999999999999</v>
      </c>
      <c r="V647" s="49">
        <v>2</v>
      </c>
      <c r="W647" s="49">
        <f>U647*V647</f>
        <v>37.573999999999998</v>
      </c>
      <c r="X647" s="47">
        <v>1</v>
      </c>
      <c r="Y647" s="49">
        <v>19.36</v>
      </c>
    </row>
    <row r="648" spans="2:25" x14ac:dyDescent="0.25">
      <c r="B648" s="368"/>
      <c r="C648" s="249" t="s">
        <v>423</v>
      </c>
      <c r="D648" s="244" t="s">
        <v>434</v>
      </c>
      <c r="E648" s="244"/>
      <c r="F648" s="244"/>
      <c r="G648" s="244">
        <v>22.7</v>
      </c>
      <c r="H648" s="52">
        <v>12.46</v>
      </c>
      <c r="I648" s="244">
        <f>G648*H648</f>
        <v>282.84199999999998</v>
      </c>
      <c r="J648" s="250">
        <v>2</v>
      </c>
      <c r="K648" s="35"/>
      <c r="L648" s="35"/>
      <c r="M648" s="35">
        <f>J648*I648</f>
        <v>565.68399999999997</v>
      </c>
      <c r="N648" s="245" t="s">
        <v>444</v>
      </c>
      <c r="T648" s="212"/>
      <c r="U648" s="213"/>
      <c r="V648" s="213"/>
      <c r="W648" s="213"/>
      <c r="X648" s="214"/>
      <c r="Y648" s="213"/>
    </row>
    <row r="649" spans="2:25" x14ac:dyDescent="0.25">
      <c r="B649" s="368"/>
      <c r="C649" s="249" t="s">
        <v>424</v>
      </c>
      <c r="D649" s="244" t="s">
        <v>435</v>
      </c>
      <c r="E649" s="244" t="s">
        <v>47</v>
      </c>
      <c r="F649" s="244"/>
      <c r="G649" s="244">
        <v>8.6</v>
      </c>
      <c r="H649" s="52">
        <v>12.46</v>
      </c>
      <c r="I649" s="244">
        <f t="shared" ref="I649:I650" si="89">G649*H649</f>
        <v>107.15600000000001</v>
      </c>
      <c r="J649" s="250">
        <v>1</v>
      </c>
      <c r="K649" s="35"/>
      <c r="L649" s="35"/>
      <c r="M649" s="35">
        <f t="shared" ref="M649:M650" si="90">J649*I649</f>
        <v>107.15600000000001</v>
      </c>
      <c r="N649" s="245" t="s">
        <v>444</v>
      </c>
      <c r="T649" s="212"/>
      <c r="U649" s="213"/>
      <c r="V649" s="213"/>
      <c r="W649" s="213"/>
      <c r="X649" s="214"/>
      <c r="Y649" s="213"/>
    </row>
    <row r="650" spans="2:25" x14ac:dyDescent="0.25">
      <c r="B650" s="369"/>
      <c r="C650" s="249" t="s">
        <v>425</v>
      </c>
      <c r="D650" s="244" t="s">
        <v>436</v>
      </c>
      <c r="E650" s="244" t="s">
        <v>47</v>
      </c>
      <c r="F650" s="244"/>
      <c r="G650" s="244">
        <v>38</v>
      </c>
      <c r="H650" s="52">
        <v>12.46</v>
      </c>
      <c r="I650" s="244">
        <f t="shared" si="89"/>
        <v>473.48</v>
      </c>
      <c r="J650" s="250">
        <v>1</v>
      </c>
      <c r="K650" s="35"/>
      <c r="L650" s="35"/>
      <c r="M650" s="35">
        <f t="shared" si="90"/>
        <v>473.48</v>
      </c>
      <c r="N650" s="245" t="s">
        <v>444</v>
      </c>
      <c r="T650" s="212"/>
      <c r="U650" s="213"/>
      <c r="V650" s="213"/>
      <c r="W650" s="213"/>
      <c r="X650" s="214"/>
      <c r="Y650" s="213"/>
    </row>
    <row r="651" spans="2:25" x14ac:dyDescent="0.25">
      <c r="B651" s="251"/>
      <c r="C651" s="252"/>
      <c r="D651" s="253"/>
      <c r="E651" s="253"/>
      <c r="F651" s="253"/>
      <c r="G651" s="253"/>
      <c r="H651" s="253"/>
      <c r="I651" s="253"/>
      <c r="J651" s="250" t="s">
        <v>169</v>
      </c>
      <c r="K651" s="35"/>
      <c r="L651" s="35"/>
      <c r="M651" s="51">
        <f>SUM(M632:M650
)</f>
        <v>2007.8935999999999</v>
      </c>
      <c r="T651" s="212"/>
      <c r="U651" s="213"/>
      <c r="V651" s="213"/>
      <c r="W651" s="213"/>
      <c r="X651" s="214"/>
      <c r="Y651" s="213"/>
    </row>
    <row r="652" spans="2:25" ht="28.5" customHeight="1" x14ac:dyDescent="0.25">
      <c r="B652" s="354" t="s">
        <v>445</v>
      </c>
      <c r="C652" s="354"/>
      <c r="D652" s="354"/>
      <c r="E652" s="354"/>
      <c r="F652" s="354"/>
      <c r="G652" s="354"/>
      <c r="H652" s="354"/>
      <c r="I652" s="354"/>
      <c r="J652" s="354"/>
      <c r="K652" s="354"/>
      <c r="L652" s="354"/>
      <c r="M652" s="354"/>
      <c r="N652" s="355"/>
    </row>
    <row r="653" spans="2:25" ht="24" x14ac:dyDescent="0.25">
      <c r="B653" s="95"/>
      <c r="C653" s="95" t="s">
        <v>12</v>
      </c>
      <c r="D653" s="95" t="s">
        <v>1</v>
      </c>
      <c r="E653" s="95" t="s">
        <v>163</v>
      </c>
      <c r="F653" s="95" t="s">
        <v>160</v>
      </c>
      <c r="G653" s="95" t="s">
        <v>5</v>
      </c>
      <c r="H653" s="95" t="s">
        <v>7</v>
      </c>
      <c r="I653" s="95" t="s">
        <v>8</v>
      </c>
      <c r="J653" s="96" t="s">
        <v>10</v>
      </c>
      <c r="K653" s="97" t="s">
        <v>162</v>
      </c>
      <c r="L653" s="97" t="s">
        <v>42</v>
      </c>
      <c r="M653" s="96" t="s">
        <v>162</v>
      </c>
      <c r="N653" s="96" t="s">
        <v>336</v>
      </c>
      <c r="T653" s="53"/>
      <c r="U653" s="53" t="s">
        <v>5</v>
      </c>
      <c r="V653" s="53" t="s">
        <v>41</v>
      </c>
      <c r="W653" s="53" t="s">
        <v>38</v>
      </c>
      <c r="X653" s="53" t="s">
        <v>10</v>
      </c>
      <c r="Y653" s="53" t="s">
        <v>262</v>
      </c>
    </row>
    <row r="654" spans="2:25" x14ac:dyDescent="0.25">
      <c r="B654" s="108"/>
      <c r="C654" s="101" t="s">
        <v>281</v>
      </c>
      <c r="D654" s="102" t="s">
        <v>323</v>
      </c>
      <c r="E654" s="103" t="s">
        <v>171</v>
      </c>
      <c r="F654" s="104" t="s">
        <v>164</v>
      </c>
      <c r="G654" s="104">
        <v>0.2</v>
      </c>
      <c r="H654" s="104">
        <v>48.5</v>
      </c>
      <c r="I654" s="104">
        <f>G654*H654</f>
        <v>9.7000000000000011</v>
      </c>
      <c r="J654" s="105">
        <v>13</v>
      </c>
      <c r="K654" s="109">
        <f t="shared" ref="K654:K663" si="91">I654*J654</f>
        <v>126.10000000000001</v>
      </c>
      <c r="L654" s="104">
        <v>1.05</v>
      </c>
      <c r="M654" s="114">
        <f>K654*L654</f>
        <v>132.405</v>
      </c>
      <c r="N654" s="254" t="s">
        <v>397</v>
      </c>
      <c r="T654" s="53" t="s">
        <v>261</v>
      </c>
      <c r="U654" s="49">
        <v>3.6349999999999998</v>
      </c>
      <c r="V654" s="49">
        <v>1.2</v>
      </c>
      <c r="W654" s="49">
        <f>U654*V654</f>
        <v>4.3619999999999992</v>
      </c>
      <c r="X654" s="47">
        <v>1</v>
      </c>
      <c r="Y654" s="49">
        <v>19.36</v>
      </c>
    </row>
    <row r="655" spans="2:25" ht="60" x14ac:dyDescent="0.25">
      <c r="B655" s="108"/>
      <c r="C655" s="101" t="s">
        <v>282</v>
      </c>
      <c r="D655" s="102" t="s">
        <v>357</v>
      </c>
      <c r="E655" s="103" t="s">
        <v>37</v>
      </c>
      <c r="F655" s="104" t="s">
        <v>164</v>
      </c>
      <c r="G655" s="104">
        <v>5.5</v>
      </c>
      <c r="H655" s="104">
        <f>Y669</f>
        <v>20.999000000000002</v>
      </c>
      <c r="I655" s="104">
        <f>G655*H655</f>
        <v>115.49450000000002</v>
      </c>
      <c r="J655" s="105">
        <v>1</v>
      </c>
      <c r="K655" s="109">
        <f t="shared" si="91"/>
        <v>115.49450000000002</v>
      </c>
      <c r="L655" s="104">
        <v>1.05</v>
      </c>
      <c r="M655" s="114">
        <f>K655*L655</f>
        <v>121.26922500000002</v>
      </c>
      <c r="N655" s="254" t="s">
        <v>398</v>
      </c>
    </row>
    <row r="656" spans="2:25" ht="60" x14ac:dyDescent="0.25">
      <c r="B656" s="108"/>
      <c r="C656" s="275" t="s">
        <v>458</v>
      </c>
      <c r="D656" s="276" t="s">
        <v>357</v>
      </c>
      <c r="E656" s="277" t="s">
        <v>37</v>
      </c>
      <c r="F656" s="260" t="s">
        <v>164</v>
      </c>
      <c r="G656" s="260">
        <v>2.2000000000000002</v>
      </c>
      <c r="H656" s="260">
        <f>Y669</f>
        <v>20.999000000000002</v>
      </c>
      <c r="I656" s="260">
        <f>G656*H656</f>
        <v>46.197800000000008</v>
      </c>
      <c r="J656" s="261">
        <v>1</v>
      </c>
      <c r="K656" s="262">
        <f t="shared" ref="K656" si="92">I656*J656</f>
        <v>46.197800000000008</v>
      </c>
      <c r="L656" s="260">
        <v>1.05</v>
      </c>
      <c r="M656" s="278">
        <f>K656*L656</f>
        <v>48.507690000000011</v>
      </c>
      <c r="N656" s="279" t="s">
        <v>398</v>
      </c>
    </row>
    <row r="657" spans="2:25" ht="108" x14ac:dyDescent="0.25">
      <c r="B657" s="108"/>
      <c r="C657" s="101" t="s">
        <v>313</v>
      </c>
      <c r="D657" s="102" t="s">
        <v>459</v>
      </c>
      <c r="E657" s="110" t="s">
        <v>311</v>
      </c>
      <c r="F657" s="104" t="s">
        <v>164</v>
      </c>
      <c r="G657" s="104">
        <v>4.75</v>
      </c>
      <c r="H657" s="104" t="s">
        <v>37</v>
      </c>
      <c r="I657" s="104" t="s">
        <v>37</v>
      </c>
      <c r="J657" s="105">
        <v>1</v>
      </c>
      <c r="K657" s="109"/>
      <c r="L657" s="104">
        <v>1.05</v>
      </c>
      <c r="M657" s="109" t="s">
        <v>37</v>
      </c>
      <c r="N657" s="254" t="s">
        <v>398</v>
      </c>
    </row>
    <row r="658" spans="2:25" ht="72" x14ac:dyDescent="0.25">
      <c r="B658" s="108"/>
      <c r="C658" s="101" t="s">
        <v>310</v>
      </c>
      <c r="D658" s="102" t="s">
        <v>460</v>
      </c>
      <c r="E658" s="110" t="s">
        <v>312</v>
      </c>
      <c r="F658" s="104" t="s">
        <v>164</v>
      </c>
      <c r="G658" s="104">
        <v>44.075000000000003</v>
      </c>
      <c r="H658" s="104" t="s">
        <v>37</v>
      </c>
      <c r="I658" s="104" t="s">
        <v>37</v>
      </c>
      <c r="J658" s="105">
        <v>1</v>
      </c>
      <c r="K658" s="109"/>
      <c r="L658" s="104">
        <v>1.05</v>
      </c>
      <c r="M658" s="109" t="s">
        <v>37</v>
      </c>
      <c r="N658" s="254" t="s">
        <v>398</v>
      </c>
    </row>
    <row r="659" spans="2:25" ht="24" x14ac:dyDescent="0.25">
      <c r="B659" s="111"/>
      <c r="C659" s="112" t="s">
        <v>157</v>
      </c>
      <c r="D659" s="113" t="s">
        <v>355</v>
      </c>
      <c r="E659" s="103" t="s">
        <v>165</v>
      </c>
      <c r="F659" s="104" t="s">
        <v>164</v>
      </c>
      <c r="G659" s="104">
        <v>2.8</v>
      </c>
      <c r="H659" s="104">
        <v>2.4340000000000002</v>
      </c>
      <c r="I659" s="104">
        <f>G659*H659</f>
        <v>6.8151999999999999</v>
      </c>
      <c r="J659" s="105">
        <v>2</v>
      </c>
      <c r="K659" s="109">
        <f t="shared" si="91"/>
        <v>13.6304</v>
      </c>
      <c r="L659" s="104">
        <v>1.05</v>
      </c>
      <c r="M659" s="114">
        <f>K659*L608</f>
        <v>14.311920000000001</v>
      </c>
      <c r="N659" s="254" t="s">
        <v>398</v>
      </c>
    </row>
    <row r="660" spans="2:25" ht="24" x14ac:dyDescent="0.25">
      <c r="B660" s="292" t="s">
        <v>159</v>
      </c>
      <c r="C660" s="112" t="s">
        <v>158</v>
      </c>
      <c r="D660" s="113" t="s">
        <v>355</v>
      </c>
      <c r="E660" s="103" t="s">
        <v>165</v>
      </c>
      <c r="F660" s="104" t="s">
        <v>164</v>
      </c>
      <c r="G660" s="104">
        <v>6.6</v>
      </c>
      <c r="H660" s="104">
        <v>2.4340000000000002</v>
      </c>
      <c r="I660" s="104">
        <f>G660*H660</f>
        <v>16.064399999999999</v>
      </c>
      <c r="J660" s="105">
        <v>1</v>
      </c>
      <c r="K660" s="109">
        <f t="shared" si="91"/>
        <v>16.064399999999999</v>
      </c>
      <c r="L660" s="104">
        <v>1.05</v>
      </c>
      <c r="M660" s="114">
        <f>L609*I660</f>
        <v>16.867619999999999</v>
      </c>
      <c r="N660" s="254" t="s">
        <v>398</v>
      </c>
    </row>
    <row r="661" spans="2:25" ht="60" x14ac:dyDescent="0.25">
      <c r="B661" s="293"/>
      <c r="C661" s="286" t="s">
        <v>153</v>
      </c>
      <c r="D661" s="102" t="s">
        <v>357</v>
      </c>
      <c r="E661" s="103" t="s">
        <v>37</v>
      </c>
      <c r="F661" s="104" t="s">
        <v>164</v>
      </c>
      <c r="G661" s="104">
        <v>9.5</v>
      </c>
      <c r="H661" s="104">
        <f>Y669</f>
        <v>20.999000000000002</v>
      </c>
      <c r="I661" s="115">
        <f>G661*H661</f>
        <v>199.49050000000003</v>
      </c>
      <c r="J661" s="105">
        <v>1</v>
      </c>
      <c r="K661" s="109">
        <f t="shared" si="91"/>
        <v>199.49050000000003</v>
      </c>
      <c r="L661" s="104">
        <v>1.05</v>
      </c>
      <c r="M661" s="109">
        <f>K661*L610</f>
        <v>209.46502500000003</v>
      </c>
      <c r="N661" s="344" t="s">
        <v>390</v>
      </c>
    </row>
    <row r="662" spans="2:25" x14ac:dyDescent="0.25">
      <c r="B662" s="293"/>
      <c r="C662" s="287"/>
      <c r="D662" s="116" t="s">
        <v>167</v>
      </c>
      <c r="E662" s="103" t="s">
        <v>166</v>
      </c>
      <c r="F662" s="104" t="s">
        <v>164</v>
      </c>
      <c r="G662" s="104" t="s">
        <v>37</v>
      </c>
      <c r="H662" s="104" t="s">
        <v>37</v>
      </c>
      <c r="I662" s="104">
        <f>X34</f>
        <v>2.0724</v>
      </c>
      <c r="J662" s="103">
        <v>30</v>
      </c>
      <c r="K662" s="104">
        <f t="shared" si="91"/>
        <v>62.171999999999997</v>
      </c>
      <c r="L662" s="104">
        <v>1.05</v>
      </c>
      <c r="M662" s="109">
        <f>K662*L611</f>
        <v>65.280599999999993</v>
      </c>
      <c r="N662" s="345"/>
    </row>
    <row r="663" spans="2:25" ht="33" customHeight="1" x14ac:dyDescent="0.25">
      <c r="B663" s="293"/>
      <c r="C663" s="287"/>
      <c r="D663" s="116" t="s">
        <v>356</v>
      </c>
      <c r="E663" s="103" t="s">
        <v>165</v>
      </c>
      <c r="F663" s="104" t="s">
        <v>164</v>
      </c>
      <c r="G663" s="104">
        <v>0.27</v>
      </c>
      <c r="H663" s="104">
        <v>2.4340000000000002</v>
      </c>
      <c r="I663" s="104">
        <f>G663*H663</f>
        <v>0.6571800000000001</v>
      </c>
      <c r="J663" s="103">
        <f>J662</f>
        <v>30</v>
      </c>
      <c r="K663" s="104">
        <f t="shared" si="91"/>
        <v>19.715400000000002</v>
      </c>
      <c r="L663" s="104">
        <v>1.05</v>
      </c>
      <c r="M663" s="109">
        <f>K663*L613</f>
        <v>20.701170000000005</v>
      </c>
      <c r="N663" s="345"/>
    </row>
    <row r="664" spans="2:25" ht="25.5" x14ac:dyDescent="0.25">
      <c r="B664" s="294"/>
      <c r="C664" s="288"/>
      <c r="D664" s="117"/>
      <c r="E664" s="118"/>
      <c r="F664" s="118"/>
      <c r="G664" s="119"/>
      <c r="H664" s="119"/>
      <c r="I664" s="119"/>
      <c r="J664" s="120" t="s">
        <v>169</v>
      </c>
      <c r="K664" s="104">
        <f>SUM(K661:K663)</f>
        <v>281.37790000000001</v>
      </c>
      <c r="L664" s="104"/>
      <c r="M664" s="51">
        <f>SUM(M661:M663)</f>
        <v>295.44679500000001</v>
      </c>
      <c r="N664" s="346"/>
      <c r="T664" s="1" t="s">
        <v>0</v>
      </c>
      <c r="U664" s="1" t="s">
        <v>24</v>
      </c>
      <c r="V664" s="1" t="s">
        <v>5</v>
      </c>
      <c r="W664" s="1" t="s">
        <v>6</v>
      </c>
      <c r="X664" s="1" t="s">
        <v>7</v>
      </c>
      <c r="Y664" s="1" t="s">
        <v>8</v>
      </c>
    </row>
    <row r="665" spans="2:25" ht="24" x14ac:dyDescent="0.25">
      <c r="B665" s="292" t="s">
        <v>155</v>
      </c>
      <c r="C665" s="112" t="s">
        <v>154</v>
      </c>
      <c r="D665" s="113" t="s">
        <v>355</v>
      </c>
      <c r="E665" s="103" t="s">
        <v>165</v>
      </c>
      <c r="F665" s="104" t="s">
        <v>164</v>
      </c>
      <c r="G665" s="104">
        <v>2.2000000000000002</v>
      </c>
      <c r="H665" s="104">
        <v>2.4340000000000002</v>
      </c>
      <c r="I665" s="104">
        <f>G665*H665</f>
        <v>5.3548000000000009</v>
      </c>
      <c r="J665" s="105">
        <v>1</v>
      </c>
      <c r="K665" s="109">
        <f>I665*J665</f>
        <v>5.3548000000000009</v>
      </c>
      <c r="L665" s="104">
        <v>1.05</v>
      </c>
      <c r="M665" s="109">
        <f>K665*L614</f>
        <v>5.6225400000000008</v>
      </c>
      <c r="N665" s="254" t="s">
        <v>390</v>
      </c>
      <c r="T665" s="2" t="s">
        <v>23</v>
      </c>
      <c r="U665" s="162">
        <v>1</v>
      </c>
      <c r="V665" s="162">
        <v>1</v>
      </c>
      <c r="W665" s="3" t="s">
        <v>235</v>
      </c>
      <c r="X665" s="3">
        <v>4.383</v>
      </c>
      <c r="Y665" s="6">
        <f>U665*V665*X665</f>
        <v>4.383</v>
      </c>
    </row>
    <row r="666" spans="2:25" ht="60" customHeight="1" x14ac:dyDescent="0.25">
      <c r="B666" s="293"/>
      <c r="C666" s="286" t="s">
        <v>156</v>
      </c>
      <c r="D666" s="102" t="s">
        <v>388</v>
      </c>
      <c r="E666" s="103" t="s">
        <v>37</v>
      </c>
      <c r="F666" s="104" t="s">
        <v>164</v>
      </c>
      <c r="G666" s="104" t="s">
        <v>37</v>
      </c>
      <c r="H666" s="104" t="s">
        <v>37</v>
      </c>
      <c r="I666" s="104">
        <f>Y641</f>
        <v>46.898099999999999</v>
      </c>
      <c r="J666" s="105">
        <v>1</v>
      </c>
      <c r="K666" s="109">
        <f>I666*J666</f>
        <v>46.898099999999999</v>
      </c>
      <c r="L666" s="104">
        <v>1.05</v>
      </c>
      <c r="M666" s="109">
        <f>K666*L666</f>
        <v>49.243005000000004</v>
      </c>
      <c r="N666" s="351" t="s">
        <v>446</v>
      </c>
      <c r="T666" s="5" t="s">
        <v>14</v>
      </c>
      <c r="U666" s="163">
        <v>1</v>
      </c>
      <c r="V666" s="163">
        <v>1</v>
      </c>
      <c r="W666" s="3" t="s">
        <v>235</v>
      </c>
      <c r="X666" s="3">
        <v>4.383</v>
      </c>
      <c r="Y666" s="7">
        <f>U666*V666*X666</f>
        <v>4.383</v>
      </c>
    </row>
    <row r="667" spans="2:25" ht="48" x14ac:dyDescent="0.25">
      <c r="B667" s="293"/>
      <c r="C667" s="287"/>
      <c r="D667" s="107" t="s">
        <v>384</v>
      </c>
      <c r="E667" s="103" t="s">
        <v>37</v>
      </c>
      <c r="F667" s="104" t="s">
        <v>164</v>
      </c>
      <c r="G667" s="103" t="s">
        <v>37</v>
      </c>
      <c r="H667" s="103" t="s">
        <v>37</v>
      </c>
      <c r="I667" s="104">
        <f>Z626</f>
        <v>260.44959999999998</v>
      </c>
      <c r="J667" s="103">
        <v>1</v>
      </c>
      <c r="K667" s="104">
        <f>I667*J667</f>
        <v>260.44959999999998</v>
      </c>
      <c r="L667" s="104">
        <v>1.05</v>
      </c>
      <c r="M667" s="109">
        <f>K667*L667</f>
        <v>273.47208000000001</v>
      </c>
      <c r="N667" s="352"/>
      <c r="T667" s="5" t="s">
        <v>272</v>
      </c>
      <c r="U667" s="163">
        <v>1</v>
      </c>
      <c r="V667" s="163">
        <v>1</v>
      </c>
      <c r="W667" s="3" t="s">
        <v>235</v>
      </c>
      <c r="X667" s="3">
        <v>4.383</v>
      </c>
      <c r="Y667" s="7">
        <f>U667*V667*X667</f>
        <v>4.383</v>
      </c>
    </row>
    <row r="668" spans="2:25" ht="15.75" thickBot="1" x14ac:dyDescent="0.3">
      <c r="B668" s="294"/>
      <c r="C668" s="288"/>
      <c r="D668" s="117"/>
      <c r="E668" s="118"/>
      <c r="F668" s="118"/>
      <c r="G668" s="118"/>
      <c r="H668" s="118"/>
      <c r="I668" s="118"/>
      <c r="J668" s="120" t="s">
        <v>169</v>
      </c>
      <c r="K668" s="104">
        <f>SUM(K666:K667)</f>
        <v>307.34769999999997</v>
      </c>
      <c r="L668" s="104"/>
      <c r="M668" s="51">
        <f>SUM(M666:M667)</f>
        <v>322.71508499999999</v>
      </c>
      <c r="N668" s="353"/>
      <c r="T668" s="158" t="s">
        <v>40</v>
      </c>
      <c r="U668" s="165">
        <v>1</v>
      </c>
      <c r="V668" s="165">
        <v>1</v>
      </c>
      <c r="W668" s="145" t="s">
        <v>273</v>
      </c>
      <c r="X668" s="145" t="s">
        <v>37</v>
      </c>
      <c r="Y668" s="159">
        <f>Y674</f>
        <v>7.85</v>
      </c>
    </row>
    <row r="669" spans="2:25" ht="61.5" thickTop="1" thickBot="1" x14ac:dyDescent="0.3">
      <c r="B669" s="121"/>
      <c r="C669" s="101" t="s">
        <v>253</v>
      </c>
      <c r="D669" s="116" t="s">
        <v>254</v>
      </c>
      <c r="E669" s="103" t="s">
        <v>255</v>
      </c>
      <c r="F669" s="122" t="s">
        <v>321</v>
      </c>
      <c r="G669" s="104" t="s">
        <v>37</v>
      </c>
      <c r="H669" s="104" t="s">
        <v>37</v>
      </c>
      <c r="I669" s="104">
        <v>33.5</v>
      </c>
      <c r="J669" s="103">
        <v>35</v>
      </c>
      <c r="K669" s="104">
        <f>I669*J669</f>
        <v>1172.5</v>
      </c>
      <c r="L669" s="104">
        <v>1.05</v>
      </c>
      <c r="M669" s="109">
        <f>K669*L669</f>
        <v>1231.125</v>
      </c>
      <c r="N669" s="166" t="s">
        <v>400</v>
      </c>
      <c r="T669" s="75" t="s">
        <v>25</v>
      </c>
      <c r="U669" s="75"/>
      <c r="V669" s="75"/>
      <c r="W669" s="75"/>
      <c r="X669" s="75"/>
      <c r="Y669" s="8">
        <f>SUM(Y665:Y668)</f>
        <v>20.999000000000002</v>
      </c>
    </row>
    <row r="670" spans="2:25" ht="60.75" thickTop="1" x14ac:dyDescent="0.25">
      <c r="B670" s="121"/>
      <c r="C670" s="101" t="s">
        <v>256</v>
      </c>
      <c r="D670" s="116" t="s">
        <v>254</v>
      </c>
      <c r="E670" s="103" t="s">
        <v>257</v>
      </c>
      <c r="F670" s="122" t="s">
        <v>321</v>
      </c>
      <c r="G670" s="104" t="s">
        <v>37</v>
      </c>
      <c r="H670" s="104" t="s">
        <v>37</v>
      </c>
      <c r="I670" s="104">
        <v>28.5</v>
      </c>
      <c r="J670" s="103">
        <v>1</v>
      </c>
      <c r="K670" s="104">
        <f>I670*J670</f>
        <v>28.5</v>
      </c>
      <c r="L670" s="104">
        <v>1.05</v>
      </c>
      <c r="M670" s="109">
        <f>K670*L670</f>
        <v>29.925000000000001</v>
      </c>
      <c r="N670" s="166" t="s">
        <v>399</v>
      </c>
    </row>
    <row r="671" spans="2:25" ht="48" x14ac:dyDescent="0.25">
      <c r="B671" s="321" t="s">
        <v>270</v>
      </c>
      <c r="C671" s="286" t="s">
        <v>258</v>
      </c>
      <c r="D671" s="123" t="s">
        <v>260</v>
      </c>
      <c r="E671" s="103" t="s">
        <v>268</v>
      </c>
      <c r="F671" s="122" t="s">
        <v>263</v>
      </c>
      <c r="G671" s="104" t="s">
        <v>37</v>
      </c>
      <c r="H671" s="104">
        <f>Y647</f>
        <v>19.36</v>
      </c>
      <c r="I671" s="115">
        <f>W647*Y647</f>
        <v>727.43263999999999</v>
      </c>
      <c r="J671" s="105">
        <v>1</v>
      </c>
      <c r="K671" s="109">
        <f>I671*J671</f>
        <v>727.43263999999999</v>
      </c>
      <c r="L671" s="104">
        <v>1.05</v>
      </c>
      <c r="M671" s="109">
        <f>K671*L671</f>
        <v>763.80427199999997</v>
      </c>
      <c r="N671" s="344" t="s">
        <v>398</v>
      </c>
    </row>
    <row r="672" spans="2:25" x14ac:dyDescent="0.25">
      <c r="B672" s="327"/>
      <c r="C672" s="287"/>
      <c r="D672" s="107" t="s">
        <v>354</v>
      </c>
      <c r="E672" s="103" t="s">
        <v>264</v>
      </c>
      <c r="F672" s="104" t="s">
        <v>164</v>
      </c>
      <c r="G672" s="104">
        <v>40.799999999999997</v>
      </c>
      <c r="H672" s="104">
        <v>13.978999999999999</v>
      </c>
      <c r="I672" s="104">
        <f>G672*H672</f>
        <v>570.34319999999991</v>
      </c>
      <c r="J672" s="103">
        <v>1</v>
      </c>
      <c r="K672" s="104">
        <f>I672*J672</f>
        <v>570.34319999999991</v>
      </c>
      <c r="L672" s="104">
        <v>1.05</v>
      </c>
      <c r="M672" s="109">
        <f>K672*L672</f>
        <v>598.8603599999999</v>
      </c>
      <c r="N672" s="345"/>
      <c r="T672" s="2" t="s">
        <v>274</v>
      </c>
      <c r="U672" s="3">
        <v>1</v>
      </c>
      <c r="V672" s="3">
        <v>2</v>
      </c>
      <c r="W672" s="3">
        <f>U672*V672</f>
        <v>2</v>
      </c>
      <c r="X672" s="3">
        <v>1</v>
      </c>
      <c r="Y672" s="3">
        <v>62.8</v>
      </c>
    </row>
    <row r="673" spans="2:26" ht="15.75" thickBot="1" x14ac:dyDescent="0.3">
      <c r="B673" s="327"/>
      <c r="C673" s="287"/>
      <c r="D673" s="107" t="s">
        <v>266</v>
      </c>
      <c r="E673" s="103" t="s">
        <v>265</v>
      </c>
      <c r="F673" s="104" t="s">
        <v>164</v>
      </c>
      <c r="G673" s="104">
        <v>2.35</v>
      </c>
      <c r="H673" s="104">
        <v>16.978999999999999</v>
      </c>
      <c r="I673" s="104">
        <f>G673*H673</f>
        <v>39.900649999999999</v>
      </c>
      <c r="J673" s="103">
        <v>40</v>
      </c>
      <c r="K673" s="104">
        <f>I673*J673</f>
        <v>1596.0259999999998</v>
      </c>
      <c r="L673" s="104">
        <v>1.05</v>
      </c>
      <c r="M673" s="109">
        <f>K673*L673</f>
        <v>1675.8272999999999</v>
      </c>
      <c r="N673" s="345"/>
      <c r="T673" s="2" t="s">
        <v>40</v>
      </c>
      <c r="U673" s="3">
        <v>0.25</v>
      </c>
      <c r="V673" s="3">
        <v>1</v>
      </c>
      <c r="W673" s="3">
        <f>U673*V673</f>
        <v>0.25</v>
      </c>
      <c r="X673" s="3">
        <f>W672/W673</f>
        <v>8</v>
      </c>
      <c r="Y673" s="3">
        <f>Y672/X673</f>
        <v>7.85</v>
      </c>
    </row>
    <row r="674" spans="2:26" ht="16.5" thickTop="1" thickBot="1" x14ac:dyDescent="0.3">
      <c r="B674" s="322"/>
      <c r="C674" s="288"/>
      <c r="D674" s="117"/>
      <c r="E674" s="124"/>
      <c r="F674" s="124"/>
      <c r="G674" s="124"/>
      <c r="H674" s="124"/>
      <c r="I674" s="124"/>
      <c r="J674" s="120" t="s">
        <v>169</v>
      </c>
      <c r="K674" s="104">
        <f>SUM(K671:K673)</f>
        <v>2893.8018399999996</v>
      </c>
      <c r="L674" s="104"/>
      <c r="M674" s="51">
        <f>SUM(M671:M673)</f>
        <v>3038.4919319999999</v>
      </c>
      <c r="N674" s="346"/>
      <c r="T674" s="75" t="s">
        <v>39</v>
      </c>
      <c r="U674" s="75"/>
      <c r="V674" s="75"/>
      <c r="W674" s="75"/>
      <c r="X674" s="75"/>
      <c r="Y674" s="14">
        <f>Y673</f>
        <v>7.85</v>
      </c>
    </row>
    <row r="675" spans="2:26" ht="48.75" thickTop="1" x14ac:dyDescent="0.25">
      <c r="B675" s="326" t="s">
        <v>270</v>
      </c>
      <c r="C675" s="286" t="s">
        <v>259</v>
      </c>
      <c r="D675" s="123" t="s">
        <v>260</v>
      </c>
      <c r="E675" s="103" t="s">
        <v>269</v>
      </c>
      <c r="F675" s="122" t="s">
        <v>263</v>
      </c>
      <c r="G675" s="104" t="s">
        <v>37</v>
      </c>
      <c r="H675" s="104">
        <f>Y654</f>
        <v>19.36</v>
      </c>
      <c r="I675" s="115">
        <f>W654*Y654</f>
        <v>84.448319999999981</v>
      </c>
      <c r="J675" s="105">
        <v>1</v>
      </c>
      <c r="K675" s="109">
        <f>I675*J675</f>
        <v>84.448319999999981</v>
      </c>
      <c r="L675" s="104">
        <v>1.05</v>
      </c>
      <c r="M675" s="109">
        <f>K675*L675</f>
        <v>88.670735999999991</v>
      </c>
      <c r="N675" s="344" t="s">
        <v>398</v>
      </c>
    </row>
    <row r="676" spans="2:26" x14ac:dyDescent="0.25">
      <c r="B676" s="326"/>
      <c r="C676" s="287"/>
      <c r="D676" s="107" t="s">
        <v>354</v>
      </c>
      <c r="E676" s="103" t="s">
        <v>264</v>
      </c>
      <c r="F676" s="104" t="s">
        <v>164</v>
      </c>
      <c r="G676" s="104">
        <v>9.67</v>
      </c>
      <c r="H676" s="104">
        <v>13.978999999999999</v>
      </c>
      <c r="I676" s="104">
        <f>G676*H676</f>
        <v>135.17693</v>
      </c>
      <c r="J676" s="103">
        <v>1</v>
      </c>
      <c r="K676" s="104">
        <f>I676*J676</f>
        <v>135.17693</v>
      </c>
      <c r="L676" s="104">
        <v>1.05</v>
      </c>
      <c r="M676" s="109">
        <f>K676*L676</f>
        <v>141.9357765</v>
      </c>
      <c r="N676" s="345"/>
    </row>
    <row r="677" spans="2:26" x14ac:dyDescent="0.25">
      <c r="B677" s="326"/>
      <c r="C677" s="287"/>
      <c r="D677" s="107" t="s">
        <v>266</v>
      </c>
      <c r="E677" s="103" t="s">
        <v>265</v>
      </c>
      <c r="F677" s="104" t="s">
        <v>164</v>
      </c>
      <c r="G677" s="104">
        <v>2.35</v>
      </c>
      <c r="H677" s="104">
        <v>16.978999999999999</v>
      </c>
      <c r="I677" s="104">
        <f>G677*H677</f>
        <v>39.900649999999999</v>
      </c>
      <c r="J677" s="103">
        <v>6</v>
      </c>
      <c r="K677" s="104">
        <f>I677*J677</f>
        <v>239.40389999999999</v>
      </c>
      <c r="L677" s="104">
        <v>1.05</v>
      </c>
      <c r="M677" s="109">
        <f>K677*L677</f>
        <v>251.37409500000001</v>
      </c>
      <c r="N677" s="345"/>
    </row>
    <row r="678" spans="2:26" x14ac:dyDescent="0.25">
      <c r="B678" s="326"/>
      <c r="C678" s="288"/>
      <c r="D678" s="117"/>
      <c r="E678" s="124"/>
      <c r="F678" s="124"/>
      <c r="G678" s="124"/>
      <c r="H678" s="124"/>
      <c r="I678" s="124"/>
      <c r="J678" s="120" t="s">
        <v>169</v>
      </c>
      <c r="K678" s="104">
        <f>SUM(K675:K677)</f>
        <v>459.02914999999996</v>
      </c>
      <c r="L678" s="104"/>
      <c r="M678" s="51">
        <f>SUM(M675:M677)</f>
        <v>481.98060750000002</v>
      </c>
      <c r="N678" s="346"/>
    </row>
    <row r="679" spans="2:26" ht="48" x14ac:dyDescent="0.25">
      <c r="B679" s="125"/>
      <c r="C679" s="126" t="s">
        <v>314</v>
      </c>
      <c r="D679" s="127" t="s">
        <v>315</v>
      </c>
      <c r="E679" s="128" t="s">
        <v>316</v>
      </c>
      <c r="F679" s="129" t="s">
        <v>263</v>
      </c>
      <c r="G679" s="130" t="s">
        <v>37</v>
      </c>
      <c r="H679" s="130">
        <f>Y654</f>
        <v>19.36</v>
      </c>
      <c r="I679" s="131">
        <f>W654*Y654</f>
        <v>84.448319999999981</v>
      </c>
      <c r="J679" s="132">
        <v>1</v>
      </c>
      <c r="K679" s="130"/>
      <c r="L679" s="130"/>
      <c r="M679" s="133">
        <f>K675*L675</f>
        <v>88.670735999999991</v>
      </c>
      <c r="N679" s="254" t="s">
        <v>398</v>
      </c>
      <c r="T679" s="13" t="s">
        <v>350</v>
      </c>
      <c r="U679" s="1" t="s">
        <v>24</v>
      </c>
      <c r="V679" s="1" t="s">
        <v>5</v>
      </c>
      <c r="W679" s="1" t="s">
        <v>347</v>
      </c>
      <c r="X679" s="1" t="s">
        <v>6</v>
      </c>
      <c r="Y679" s="1" t="s">
        <v>7</v>
      </c>
      <c r="Z679" s="1" t="s">
        <v>8</v>
      </c>
    </row>
    <row r="680" spans="2:26" x14ac:dyDescent="0.25">
      <c r="B680" s="125"/>
      <c r="C680" s="126" t="s">
        <v>317</v>
      </c>
      <c r="D680" s="134" t="s">
        <v>324</v>
      </c>
      <c r="E680" s="128" t="s">
        <v>318</v>
      </c>
      <c r="F680" s="129" t="s">
        <v>321</v>
      </c>
      <c r="G680" s="130" t="s">
        <v>37</v>
      </c>
      <c r="H680" s="130" t="s">
        <v>37</v>
      </c>
      <c r="I680" s="131">
        <v>5</v>
      </c>
      <c r="J680" s="132">
        <v>1</v>
      </c>
      <c r="K680" s="135"/>
      <c r="L680" s="130"/>
      <c r="M680" s="133">
        <f>J680*I680</f>
        <v>5</v>
      </c>
      <c r="N680" s="254" t="s">
        <v>398</v>
      </c>
      <c r="T680" s="146" t="s">
        <v>352</v>
      </c>
      <c r="U680" s="156">
        <v>6</v>
      </c>
      <c r="V680" s="156" t="s">
        <v>37</v>
      </c>
      <c r="W680" s="156">
        <v>0.3</v>
      </c>
      <c r="X680" s="154"/>
      <c r="Y680" s="50">
        <v>19.36</v>
      </c>
      <c r="Z680" s="160">
        <f>U680*W680*Y680</f>
        <v>34.847999999999999</v>
      </c>
    </row>
    <row r="681" spans="2:26" x14ac:dyDescent="0.25">
      <c r="B681" s="125"/>
      <c r="C681" s="126" t="s">
        <v>319</v>
      </c>
      <c r="D681" s="134" t="s">
        <v>320</v>
      </c>
      <c r="E681" s="128" t="s">
        <v>322</v>
      </c>
      <c r="F681" s="129" t="s">
        <v>321</v>
      </c>
      <c r="G681" s="130" t="s">
        <v>37</v>
      </c>
      <c r="H681" s="130" t="s">
        <v>37</v>
      </c>
      <c r="I681" s="131">
        <v>1.5</v>
      </c>
      <c r="J681" s="132">
        <v>3</v>
      </c>
      <c r="K681" s="135"/>
      <c r="L681" s="130"/>
      <c r="M681" s="133">
        <f>J681*I681</f>
        <v>4.5</v>
      </c>
      <c r="N681" s="254" t="s">
        <v>398</v>
      </c>
      <c r="T681" s="149" t="s">
        <v>343</v>
      </c>
      <c r="U681" s="155">
        <v>5</v>
      </c>
      <c r="V681" s="155">
        <v>0.97</v>
      </c>
      <c r="W681" s="155" t="s">
        <v>37</v>
      </c>
      <c r="X681" s="154" t="s">
        <v>345</v>
      </c>
      <c r="Y681" s="154">
        <v>12.1</v>
      </c>
      <c r="Z681" s="161">
        <f>U681*V681*Y681</f>
        <v>58.684999999999995</v>
      </c>
    </row>
    <row r="682" spans="2:26" ht="48" x14ac:dyDescent="0.25">
      <c r="B682" s="100"/>
      <c r="C682" s="101" t="s">
        <v>271</v>
      </c>
      <c r="D682" s="102" t="s">
        <v>437</v>
      </c>
      <c r="E682" s="103" t="s">
        <v>37</v>
      </c>
      <c r="F682" s="104" t="s">
        <v>164</v>
      </c>
      <c r="G682" s="104">
        <v>5.6</v>
      </c>
      <c r="H682" s="104">
        <f>Y669</f>
        <v>20.999000000000002</v>
      </c>
      <c r="I682" s="104">
        <f>G682*H682</f>
        <v>117.59440000000001</v>
      </c>
      <c r="J682" s="105">
        <v>1</v>
      </c>
      <c r="K682" s="98">
        <f t="shared" ref="K682:K687" si="93">I682*J682</f>
        <v>117.59440000000001</v>
      </c>
      <c r="L682" s="99">
        <v>1.05</v>
      </c>
      <c r="M682" s="106">
        <f t="shared" ref="M682:M687" si="94">K682*L682</f>
        <v>123.47412000000001</v>
      </c>
      <c r="N682" s="254" t="s">
        <v>398</v>
      </c>
      <c r="T682" s="149" t="s">
        <v>342</v>
      </c>
      <c r="U682" s="155">
        <v>2</v>
      </c>
      <c r="V682" s="155">
        <v>2</v>
      </c>
      <c r="W682" s="155" t="s">
        <v>37</v>
      </c>
      <c r="X682" s="154" t="s">
        <v>346</v>
      </c>
      <c r="Y682" s="154">
        <v>22.8</v>
      </c>
      <c r="Z682" s="161">
        <f>U682*V682*Y682</f>
        <v>91.2</v>
      </c>
    </row>
    <row r="683" spans="2:26" ht="104.25" customHeight="1" x14ac:dyDescent="0.25">
      <c r="B683" s="257" t="s">
        <v>447</v>
      </c>
      <c r="C683" s="258" t="s">
        <v>280</v>
      </c>
      <c r="D683" s="102" t="s">
        <v>461</v>
      </c>
      <c r="E683" s="259" t="s">
        <v>448</v>
      </c>
      <c r="F683" s="104" t="s">
        <v>164</v>
      </c>
      <c r="G683" s="104">
        <v>13.06</v>
      </c>
      <c r="H683" s="260"/>
      <c r="I683" s="260"/>
      <c r="J683" s="261"/>
      <c r="K683" s="262"/>
      <c r="L683" s="260"/>
      <c r="M683" s="262"/>
      <c r="N683" s="109" t="s">
        <v>397</v>
      </c>
      <c r="T683" s="149" t="s">
        <v>351</v>
      </c>
      <c r="U683" s="155">
        <v>1</v>
      </c>
      <c r="V683" s="155">
        <v>8.26</v>
      </c>
      <c r="W683" s="155" t="s">
        <v>37</v>
      </c>
      <c r="X683" s="154" t="s">
        <v>346</v>
      </c>
      <c r="Y683" s="154">
        <v>12.1</v>
      </c>
      <c r="Z683" s="161">
        <f>U683*V683*Y683</f>
        <v>99.945999999999998</v>
      </c>
    </row>
    <row r="684" spans="2:26" ht="60" x14ac:dyDescent="0.25">
      <c r="B684" s="321" t="s">
        <v>270</v>
      </c>
      <c r="C684" s="101" t="s">
        <v>275</v>
      </c>
      <c r="D684" s="107" t="s">
        <v>409</v>
      </c>
      <c r="E684" s="103" t="s">
        <v>276</v>
      </c>
      <c r="F684" s="104" t="s">
        <v>164</v>
      </c>
      <c r="G684" s="104" t="s">
        <v>37</v>
      </c>
      <c r="H684" s="104" t="s">
        <v>37</v>
      </c>
      <c r="I684" s="104">
        <v>13.7</v>
      </c>
      <c r="J684" s="103">
        <v>2</v>
      </c>
      <c r="K684" s="99">
        <f t="shared" si="93"/>
        <v>27.4</v>
      </c>
      <c r="L684" s="99">
        <v>1.05</v>
      </c>
      <c r="M684" s="106">
        <f t="shared" si="94"/>
        <v>28.77</v>
      </c>
      <c r="N684" s="254" t="s">
        <v>401</v>
      </c>
      <c r="T684" s="149" t="s">
        <v>386</v>
      </c>
      <c r="U684" s="155">
        <v>3</v>
      </c>
      <c r="V684" s="155">
        <v>1.3</v>
      </c>
      <c r="W684" s="155" t="s">
        <v>37</v>
      </c>
      <c r="X684" s="154" t="s">
        <v>387</v>
      </c>
      <c r="Y684" s="154">
        <v>8.1</v>
      </c>
      <c r="Z684" s="161">
        <f>U684*V684*Y684</f>
        <v>31.59</v>
      </c>
    </row>
    <row r="685" spans="2:26" ht="60.75" thickBot="1" x14ac:dyDescent="0.3">
      <c r="B685" s="322"/>
      <c r="C685" s="101" t="s">
        <v>277</v>
      </c>
      <c r="D685" s="102" t="s">
        <v>353</v>
      </c>
      <c r="E685" s="103" t="s">
        <v>37</v>
      </c>
      <c r="F685" s="104" t="s">
        <v>164</v>
      </c>
      <c r="G685" s="104">
        <v>21.25</v>
      </c>
      <c r="H685" s="104">
        <f>Y669</f>
        <v>20.999000000000002</v>
      </c>
      <c r="I685" s="104">
        <f>G685*H685</f>
        <v>446.22875000000005</v>
      </c>
      <c r="J685" s="105">
        <v>1</v>
      </c>
      <c r="K685" s="98">
        <f t="shared" si="93"/>
        <v>446.22875000000005</v>
      </c>
      <c r="L685" s="99">
        <v>1.05</v>
      </c>
      <c r="M685" s="106">
        <f t="shared" si="94"/>
        <v>468.54018750000006</v>
      </c>
      <c r="N685" s="254" t="s">
        <v>398</v>
      </c>
      <c r="T685" s="149" t="s">
        <v>261</v>
      </c>
      <c r="U685" s="155">
        <v>1</v>
      </c>
      <c r="V685" s="155" t="s">
        <v>37</v>
      </c>
      <c r="W685" s="155">
        <v>3.74</v>
      </c>
      <c r="X685" s="154" t="s">
        <v>37</v>
      </c>
      <c r="Y685" s="50">
        <v>19.36</v>
      </c>
      <c r="Z685" s="161">
        <f>U685*W685*Y685</f>
        <v>72.406400000000005</v>
      </c>
    </row>
    <row r="686" spans="2:26" ht="49.5" thickTop="1" thickBot="1" x14ac:dyDescent="0.3">
      <c r="B686" s="280" t="s">
        <v>279</v>
      </c>
      <c r="C686" s="286" t="s">
        <v>278</v>
      </c>
      <c r="D686" s="102" t="s">
        <v>389</v>
      </c>
      <c r="E686" s="103" t="s">
        <v>37</v>
      </c>
      <c r="F686" s="104" t="s">
        <v>164</v>
      </c>
      <c r="G686" s="104" t="s">
        <v>37</v>
      </c>
      <c r="H686" s="104" t="s">
        <v>37</v>
      </c>
      <c r="I686" s="104">
        <f>Y693</f>
        <v>75.212280000000007</v>
      </c>
      <c r="J686" s="105">
        <v>1</v>
      </c>
      <c r="K686" s="109">
        <f t="shared" si="93"/>
        <v>75.212280000000007</v>
      </c>
      <c r="L686" s="104">
        <v>1.05</v>
      </c>
      <c r="M686" s="104">
        <f t="shared" si="94"/>
        <v>78.972894000000011</v>
      </c>
      <c r="N686" s="255" t="s">
        <v>446</v>
      </c>
      <c r="T686" s="157" t="s">
        <v>348</v>
      </c>
      <c r="U686" s="152"/>
      <c r="V686" s="152"/>
      <c r="W686" s="152"/>
      <c r="X686" s="152"/>
      <c r="Y686" s="152"/>
      <c r="Z686" s="153">
        <f>SUM(Z680:Z685)</f>
        <v>388.67539999999997</v>
      </c>
    </row>
    <row r="687" spans="2:26" ht="48.75" thickTop="1" x14ac:dyDescent="0.25">
      <c r="B687" s="281"/>
      <c r="C687" s="287"/>
      <c r="D687" s="107" t="s">
        <v>385</v>
      </c>
      <c r="E687" s="103" t="s">
        <v>37</v>
      </c>
      <c r="F687" s="104" t="s">
        <v>164</v>
      </c>
      <c r="G687" s="103" t="s">
        <v>37</v>
      </c>
      <c r="H687" s="103" t="s">
        <v>37</v>
      </c>
      <c r="I687" s="104">
        <f>Z686</f>
        <v>388.67539999999997</v>
      </c>
      <c r="J687" s="103">
        <v>1</v>
      </c>
      <c r="K687" s="104">
        <f t="shared" si="93"/>
        <v>388.67539999999997</v>
      </c>
      <c r="L687" s="104">
        <v>1.05</v>
      </c>
      <c r="M687" s="104">
        <f t="shared" si="94"/>
        <v>408.10917000000001</v>
      </c>
      <c r="N687" s="255" t="s">
        <v>446</v>
      </c>
    </row>
    <row r="688" spans="2:26" x14ac:dyDescent="0.25">
      <c r="B688" s="282"/>
      <c r="C688" s="288"/>
      <c r="D688" s="117"/>
      <c r="E688" s="124"/>
      <c r="F688" s="124"/>
      <c r="G688" s="124"/>
      <c r="H688" s="124"/>
      <c r="I688" s="124"/>
      <c r="J688" s="120" t="s">
        <v>169</v>
      </c>
      <c r="K688" s="104">
        <f>SUM(K685:K687)</f>
        <v>910.11643000000004</v>
      </c>
      <c r="L688" s="104"/>
      <c r="M688" s="51">
        <f>SUM(M686:M687)</f>
        <v>487.082064</v>
      </c>
      <c r="N688" s="256"/>
    </row>
    <row r="689" spans="2:26" ht="104.25" customHeight="1" x14ac:dyDescent="0.25">
      <c r="B689" s="257" t="s">
        <v>450</v>
      </c>
      <c r="C689" s="258" t="s">
        <v>449</v>
      </c>
      <c r="D689" s="102" t="s">
        <v>462</v>
      </c>
      <c r="E689" s="259" t="s">
        <v>451</v>
      </c>
      <c r="F689" s="104" t="s">
        <v>164</v>
      </c>
      <c r="G689" s="104">
        <v>35.14</v>
      </c>
      <c r="H689" s="260"/>
      <c r="I689" s="260"/>
      <c r="J689" s="261"/>
      <c r="K689" s="262"/>
      <c r="L689" s="260"/>
      <c r="M689" s="262"/>
      <c r="N689" s="109" t="s">
        <v>397</v>
      </c>
      <c r="T689" s="149" t="s">
        <v>0</v>
      </c>
      <c r="U689" s="155" t="s">
        <v>24</v>
      </c>
      <c r="V689" s="155" t="s">
        <v>5</v>
      </c>
      <c r="W689" s="155" t="s">
        <v>6</v>
      </c>
      <c r="X689" s="154" t="s">
        <v>7</v>
      </c>
      <c r="Y689" s="154" t="s">
        <v>8</v>
      </c>
      <c r="Z689" s="161"/>
    </row>
    <row r="690" spans="2:26" x14ac:dyDescent="0.25">
      <c r="T690" s="2" t="s">
        <v>23</v>
      </c>
      <c r="U690" s="162">
        <v>1</v>
      </c>
      <c r="V690" s="162">
        <v>5.83</v>
      </c>
      <c r="W690" s="162" t="s">
        <v>233</v>
      </c>
      <c r="X690" s="162">
        <v>4.383</v>
      </c>
      <c r="Y690" s="9">
        <f>U690*V690*X690</f>
        <v>25.552890000000001</v>
      </c>
    </row>
    <row r="691" spans="2:26" x14ac:dyDescent="0.25">
      <c r="T691" s="5" t="s">
        <v>14</v>
      </c>
      <c r="U691" s="163">
        <v>1</v>
      </c>
      <c r="V691" s="163">
        <v>5.83</v>
      </c>
      <c r="W691" s="162" t="s">
        <v>233</v>
      </c>
      <c r="X691" s="162">
        <v>4.383</v>
      </c>
      <c r="Y691" s="164">
        <f>U691*V691*X691</f>
        <v>25.552890000000001</v>
      </c>
    </row>
    <row r="692" spans="2:26" ht="15.75" thickBot="1" x14ac:dyDescent="0.3">
      <c r="T692" s="5" t="s">
        <v>272</v>
      </c>
      <c r="U692" s="163">
        <v>5</v>
      </c>
      <c r="V692" s="163">
        <v>1.1000000000000001</v>
      </c>
      <c r="W692" s="162" t="s">
        <v>233</v>
      </c>
      <c r="X692" s="162">
        <v>4.383</v>
      </c>
      <c r="Y692" s="164">
        <f>U692*V692*X692</f>
        <v>24.1065</v>
      </c>
    </row>
    <row r="693" spans="2:26" ht="16.5" thickTop="1" thickBot="1" x14ac:dyDescent="0.3">
      <c r="T693" s="75" t="s">
        <v>25</v>
      </c>
      <c r="U693" s="75"/>
      <c r="V693" s="75"/>
      <c r="W693" s="75"/>
      <c r="X693" s="75"/>
      <c r="Y693" s="8">
        <f>SUM(Y690:Y692)</f>
        <v>75.212280000000007</v>
      </c>
    </row>
    <row r="694" spans="2:26" ht="15.75" thickTop="1" x14ac:dyDescent="0.25"/>
  </sheetData>
  <mergeCells count="280">
    <mergeCell ref="N661:N664"/>
    <mergeCell ref="N666:N668"/>
    <mergeCell ref="N671:N674"/>
    <mergeCell ref="N449:N452"/>
    <mergeCell ref="B652:N652"/>
    <mergeCell ref="N620:N623"/>
    <mergeCell ref="N624:N627"/>
    <mergeCell ref="N592:N596"/>
    <mergeCell ref="N608:N611"/>
    <mergeCell ref="N612:N615"/>
    <mergeCell ref="C600:C604"/>
    <mergeCell ref="N600:N604"/>
    <mergeCell ref="C541:C548"/>
    <mergeCell ref="C549:C556"/>
    <mergeCell ref="B520:B556"/>
    <mergeCell ref="B570:B583"/>
    <mergeCell ref="C576:C583"/>
    <mergeCell ref="C628:C646"/>
    <mergeCell ref="B628:B650"/>
    <mergeCell ref="N675:N678"/>
    <mergeCell ref="N190:N195"/>
    <mergeCell ref="N196:N201"/>
    <mergeCell ref="N202:N207"/>
    <mergeCell ref="N185:N188"/>
    <mergeCell ref="N385:N388"/>
    <mergeCell ref="N381:N384"/>
    <mergeCell ref="N377:N380"/>
    <mergeCell ref="N585:N589"/>
    <mergeCell ref="N570:N574"/>
    <mergeCell ref="N373:N376"/>
    <mergeCell ref="N369:N372"/>
    <mergeCell ref="N365:N368"/>
    <mergeCell ref="N361:N364"/>
    <mergeCell ref="N357:N360"/>
    <mergeCell ref="N353:N356"/>
    <mergeCell ref="N520:N523"/>
    <mergeCell ref="N524:N548"/>
    <mergeCell ref="N514:N518"/>
    <mergeCell ref="N469:N472"/>
    <mergeCell ref="N465:N468"/>
    <mergeCell ref="N461:N464"/>
    <mergeCell ref="N457:N460"/>
    <mergeCell ref="N453:N456"/>
    <mergeCell ref="B2:N2"/>
    <mergeCell ref="B189:N189"/>
    <mergeCell ref="B228:N228"/>
    <mergeCell ref="B236:N236"/>
    <mergeCell ref="B246:N246"/>
    <mergeCell ref="N445:N448"/>
    <mergeCell ref="N441:N444"/>
    <mergeCell ref="N437:N440"/>
    <mergeCell ref="N433:N436"/>
    <mergeCell ref="N429:N432"/>
    <mergeCell ref="N425:N428"/>
    <mergeCell ref="N421:N424"/>
    <mergeCell ref="N417:N420"/>
    <mergeCell ref="N413:N416"/>
    <mergeCell ref="N409:N412"/>
    <mergeCell ref="N405:N408"/>
    <mergeCell ref="N401:N404"/>
    <mergeCell ref="N397:N400"/>
    <mergeCell ref="N393:N396"/>
    <mergeCell ref="N389:N392"/>
    <mergeCell ref="N173:N180"/>
    <mergeCell ref="N166:N171"/>
    <mergeCell ref="N160:N165"/>
    <mergeCell ref="N281:N284"/>
    <mergeCell ref="B71:B88"/>
    <mergeCell ref="B124:B139"/>
    <mergeCell ref="B159:N159"/>
    <mergeCell ref="N285:N288"/>
    <mergeCell ref="N289:N292"/>
    <mergeCell ref="N293:N296"/>
    <mergeCell ref="N297:N300"/>
    <mergeCell ref="N301:N304"/>
    <mergeCell ref="N249:N252"/>
    <mergeCell ref="N253:N256"/>
    <mergeCell ref="N257:N260"/>
    <mergeCell ref="N261:N264"/>
    <mergeCell ref="N265:N268"/>
    <mergeCell ref="N269:N272"/>
    <mergeCell ref="N273:N276"/>
    <mergeCell ref="C155:C158"/>
    <mergeCell ref="C136:C139"/>
    <mergeCell ref="N85:N88"/>
    <mergeCell ref="B190:B201"/>
    <mergeCell ref="B202:B227"/>
    <mergeCell ref="B281:B332"/>
    <mergeCell ref="C317:C320"/>
    <mergeCell ref="C321:C324"/>
    <mergeCell ref="C249:C252"/>
    <mergeCell ref="C27:C30"/>
    <mergeCell ref="N27:N30"/>
    <mergeCell ref="N50:N53"/>
    <mergeCell ref="C119:C122"/>
    <mergeCell ref="C66:C69"/>
    <mergeCell ref="N181:N184"/>
    <mergeCell ref="N277:N280"/>
    <mergeCell ref="C253:C256"/>
    <mergeCell ref="C257:C260"/>
    <mergeCell ref="C261:C264"/>
    <mergeCell ref="C265:C268"/>
    <mergeCell ref="C269:C272"/>
    <mergeCell ref="C273:C276"/>
    <mergeCell ref="C277:C280"/>
    <mergeCell ref="C132:C135"/>
    <mergeCell ref="C85:C88"/>
    <mergeCell ref="C102:C105"/>
    <mergeCell ref="C115:C118"/>
    <mergeCell ref="N66:N69"/>
    <mergeCell ref="C81:C84"/>
    <mergeCell ref="N81:N84"/>
    <mergeCell ref="C98:C101"/>
    <mergeCell ref="N102:N105"/>
    <mergeCell ref="N115:N118"/>
    <mergeCell ref="S6:W6"/>
    <mergeCell ref="B476:B491"/>
    <mergeCell ref="C488:C491"/>
    <mergeCell ref="S34:W34"/>
    <mergeCell ref="N488:N491"/>
    <mergeCell ref="N509:N512"/>
    <mergeCell ref="C504:C507"/>
    <mergeCell ref="N504:N507"/>
    <mergeCell ref="B4:B30"/>
    <mergeCell ref="C41:C44"/>
    <mergeCell ref="N41:N44"/>
    <mergeCell ref="C60:C63"/>
    <mergeCell ref="C151:C154"/>
    <mergeCell ref="C50:C53"/>
    <mergeCell ref="N60:N63"/>
    <mergeCell ref="N151:N154"/>
    <mergeCell ref="C484:C487"/>
    <mergeCell ref="N484:N487"/>
    <mergeCell ref="N98:N101"/>
    <mergeCell ref="N136:N139"/>
    <mergeCell ref="N155:N158"/>
    <mergeCell ref="C23:C26"/>
    <mergeCell ref="N23:N26"/>
    <mergeCell ref="N132:N135"/>
    <mergeCell ref="B107:B122"/>
    <mergeCell ref="B160:B188"/>
    <mergeCell ref="C461:C464"/>
    <mergeCell ref="C465:C468"/>
    <mergeCell ref="C469:C472"/>
    <mergeCell ref="C357:C360"/>
    <mergeCell ref="C361:C364"/>
    <mergeCell ref="C365:C368"/>
    <mergeCell ref="C369:C372"/>
    <mergeCell ref="C373:C376"/>
    <mergeCell ref="C337:C340"/>
    <mergeCell ref="C341:C344"/>
    <mergeCell ref="C345:C348"/>
    <mergeCell ref="C437:C440"/>
    <mergeCell ref="C441:C444"/>
    <mergeCell ref="C445:C448"/>
    <mergeCell ref="C449:C452"/>
    <mergeCell ref="C453:C456"/>
    <mergeCell ref="C417:C420"/>
    <mergeCell ref="C421:C424"/>
    <mergeCell ref="B237:B245"/>
    <mergeCell ref="C309:C312"/>
    <mergeCell ref="B141:B158"/>
    <mergeCell ref="C196:C201"/>
    <mergeCell ref="N119:N122"/>
    <mergeCell ref="C190:C195"/>
    <mergeCell ref="B90:B105"/>
    <mergeCell ref="T176:X176"/>
    <mergeCell ref="C221:C227"/>
    <mergeCell ref="C457:C460"/>
    <mergeCell ref="C237:C242"/>
    <mergeCell ref="C409:C412"/>
    <mergeCell ref="C413:C416"/>
    <mergeCell ref="C377:C380"/>
    <mergeCell ref="C381:C384"/>
    <mergeCell ref="C385:C388"/>
    <mergeCell ref="C389:C392"/>
    <mergeCell ref="C393:C396"/>
    <mergeCell ref="C349:C352"/>
    <mergeCell ref="C353:C356"/>
    <mergeCell ref="C325:C328"/>
    <mergeCell ref="C329:C332"/>
    <mergeCell ref="C333:C336"/>
    <mergeCell ref="C429:C432"/>
    <mergeCell ref="C433:C436"/>
    <mergeCell ref="C397:C400"/>
    <mergeCell ref="C297:C300"/>
    <mergeCell ref="C305:C308"/>
    <mergeCell ref="T521:X521"/>
    <mergeCell ref="C570:C574"/>
    <mergeCell ref="C585:C589"/>
    <mergeCell ref="C592:C596"/>
    <mergeCell ref="C166:C171"/>
    <mergeCell ref="B514:B519"/>
    <mergeCell ref="B585:B590"/>
    <mergeCell ref="B592:B597"/>
    <mergeCell ref="C520:C523"/>
    <mergeCell ref="T221:X221"/>
    <mergeCell ref="C173:C180"/>
    <mergeCell ref="C425:C428"/>
    <mergeCell ref="C313:C316"/>
    <mergeCell ref="C185:C188"/>
    <mergeCell ref="C229:C234"/>
    <mergeCell ref="T240:X240"/>
    <mergeCell ref="D202:M202"/>
    <mergeCell ref="D196:M196"/>
    <mergeCell ref="C244:C245"/>
    <mergeCell ref="C202:C207"/>
    <mergeCell ref="D190:M190"/>
    <mergeCell ref="N244:N245"/>
    <mergeCell ref="N229:N234"/>
    <mergeCell ref="N221:N227"/>
    <mergeCell ref="D160:M160"/>
    <mergeCell ref="B684:B685"/>
    <mergeCell ref="C514:C518"/>
    <mergeCell ref="C671:C674"/>
    <mergeCell ref="C675:C678"/>
    <mergeCell ref="B675:B678"/>
    <mergeCell ref="B608:B619"/>
    <mergeCell ref="B620:B627"/>
    <mergeCell ref="B671:B674"/>
    <mergeCell ref="D208:M208"/>
    <mergeCell ref="B229:B235"/>
    <mergeCell ref="B437:B472"/>
    <mergeCell ref="B385:B436"/>
    <mergeCell ref="B333:B384"/>
    <mergeCell ref="C281:C284"/>
    <mergeCell ref="C285:C288"/>
    <mergeCell ref="C289:C292"/>
    <mergeCell ref="C293:C296"/>
    <mergeCell ref="C401:C404"/>
    <mergeCell ref="C301:C304"/>
    <mergeCell ref="C160:C165"/>
    <mergeCell ref="C534:C540"/>
    <mergeCell ref="C557:C561"/>
    <mergeCell ref="C563:C567"/>
    <mergeCell ref="N214:N219"/>
    <mergeCell ref="N208:N213"/>
    <mergeCell ref="C214:C219"/>
    <mergeCell ref="N616:N619"/>
    <mergeCell ref="B598:N598"/>
    <mergeCell ref="B248:B280"/>
    <mergeCell ref="N325:N328"/>
    <mergeCell ref="N321:N324"/>
    <mergeCell ref="N305:N308"/>
    <mergeCell ref="N309:N312"/>
    <mergeCell ref="N313:N316"/>
    <mergeCell ref="N317:N320"/>
    <mergeCell ref="N349:N352"/>
    <mergeCell ref="N345:N348"/>
    <mergeCell ref="N341:N344"/>
    <mergeCell ref="N337:N340"/>
    <mergeCell ref="N333:N336"/>
    <mergeCell ref="N329:N332"/>
    <mergeCell ref="C524:C526"/>
    <mergeCell ref="C527:C533"/>
    <mergeCell ref="C208:C213"/>
    <mergeCell ref="B686:B688"/>
    <mergeCell ref="B32:B40"/>
    <mergeCell ref="B41:B69"/>
    <mergeCell ref="C686:C688"/>
    <mergeCell ref="C666:C668"/>
    <mergeCell ref="C181:C184"/>
    <mergeCell ref="B660:B664"/>
    <mergeCell ref="B665:B668"/>
    <mergeCell ref="C661:C664"/>
    <mergeCell ref="C616:C619"/>
    <mergeCell ref="C620:C623"/>
    <mergeCell ref="C624:C627"/>
    <mergeCell ref="C608:C611"/>
    <mergeCell ref="C612:C615"/>
    <mergeCell ref="C405:C408"/>
    <mergeCell ref="C509:C512"/>
    <mergeCell ref="B493:B512"/>
    <mergeCell ref="B513:N513"/>
    <mergeCell ref="B473:N474"/>
    <mergeCell ref="B569:N569"/>
    <mergeCell ref="B584:N584"/>
    <mergeCell ref="B591:N591"/>
    <mergeCell ref="B600:B606"/>
    <mergeCell ref="N237:N242"/>
  </mergeCells>
  <pageMargins left="0.7" right="0.7" top="0.78740157499999996" bottom="0.78740157499999996" header="0.3" footer="0.3"/>
  <pageSetup paperSize="9" scale="60" fitToHeight="0" orientation="landscape" r:id="rId1"/>
  <rowBreaks count="17" manualBreakCount="17">
    <brk id="30" min="1" max="13" man="1"/>
    <brk id="63" min="1" max="13" man="1"/>
    <brk id="97" min="1" max="13" man="1"/>
    <brk id="131" min="1" max="13" man="1"/>
    <brk id="158" min="1" max="13" man="1"/>
    <brk id="201" min="1" max="13" man="1"/>
    <brk id="235" min="1" max="13" man="1"/>
    <brk id="280" min="1" max="13" man="1"/>
    <brk id="332" min="1" max="13" man="1"/>
    <brk id="384" min="1" max="13" man="1"/>
    <brk id="436" min="1" max="13" man="1"/>
    <brk id="472" min="1" max="13" man="1"/>
    <brk id="507" min="1" max="13" man="1"/>
    <brk id="556" min="1" max="13" man="1"/>
    <brk id="590" min="1" max="13" man="1"/>
    <brk id="627" min="1" max="13" man="1"/>
    <brk id="657" min="1" max="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0F223BD5-5C14-46A0-A5F0-EB1E66D3CAE0}"/>
</file>

<file path=customXml/itemProps2.xml><?xml version="1.0" encoding="utf-8"?>
<ds:datastoreItem xmlns:ds="http://schemas.openxmlformats.org/officeDocument/2006/customXml" ds:itemID="{0FBB9D17-BDD6-4FEE-92C7-55CCDD982D54}"/>
</file>

<file path=customXml/itemProps3.xml><?xml version="1.0" encoding="utf-8"?>
<ds:datastoreItem xmlns:ds="http://schemas.openxmlformats.org/officeDocument/2006/customXml" ds:itemID="{E7B65C6E-E116-439A-90C2-9725B4A693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2022-11-09T14:25:24Z</cp:lastPrinted>
  <dcterms:created xsi:type="dcterms:W3CDTF">2022-05-18T11:44:33Z</dcterms:created>
  <dcterms:modified xsi:type="dcterms:W3CDTF">2022-11-30T14:20:41Z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